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DIGEI\Luis\"/>
    </mc:Choice>
  </mc:AlternateContent>
  <bookViews>
    <workbookView xWindow="0" yWindow="0" windowWidth="23040" windowHeight="9048"/>
  </bookViews>
  <sheets>
    <sheet name="informes del gastos" sheetId="1" r:id="rId1"/>
    <sheet name="Hoja3" sheetId="5" r:id="rId2"/>
    <sheet name="Hoja2" sheetId="4" state="hidden" r:id="rId3"/>
    <sheet name="Programas" sheetId="2" state="hidden" r:id="rId4"/>
    <sheet name="Hoja1" sheetId="3" state="hidden" r:id="rId5"/>
  </sheets>
  <externalReferences>
    <externalReference r:id="rId6"/>
    <externalReference r:id="rId7"/>
  </externalReferences>
  <definedNames>
    <definedName name="_xlnm.Print_Area" localSheetId="0">'informes del gastos'!$A$1:$Q$99</definedName>
    <definedName name="_xlnm.Print_Area" localSheetId="3">Programas!$B$1:$X$20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8" i="1" l="1"/>
  <c r="F20" i="1" l="1"/>
  <c r="F21" i="1"/>
  <c r="E21" i="1"/>
  <c r="P19" i="1" l="1"/>
  <c r="P18" i="1"/>
  <c r="P17" i="1"/>
  <c r="P16" i="1"/>
  <c r="P15" i="1"/>
  <c r="O14" i="1"/>
  <c r="N14" i="1"/>
  <c r="M14" i="1"/>
  <c r="L14" i="1"/>
  <c r="K14" i="1"/>
  <c r="J14" i="1"/>
  <c r="I14" i="1"/>
  <c r="H14" i="1"/>
  <c r="G14" i="1"/>
  <c r="F14" i="1"/>
  <c r="E14" i="1"/>
  <c r="D14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O66" i="1"/>
  <c r="N66" i="1"/>
  <c r="M66" i="1"/>
  <c r="L66" i="1"/>
  <c r="K66" i="1"/>
  <c r="J66" i="1"/>
  <c r="I66" i="1"/>
  <c r="H66" i="1"/>
  <c r="G66" i="1"/>
  <c r="F66" i="1"/>
  <c r="E66" i="1"/>
  <c r="D66" i="1"/>
  <c r="N56" i="1"/>
  <c r="M56" i="1"/>
  <c r="L56" i="1"/>
  <c r="K56" i="1"/>
  <c r="J56" i="1"/>
  <c r="I56" i="1"/>
  <c r="H56" i="1"/>
  <c r="G56" i="1"/>
  <c r="F56" i="1"/>
  <c r="E56" i="1"/>
  <c r="D56" i="1"/>
  <c r="O48" i="1"/>
  <c r="N48" i="1"/>
  <c r="M48" i="1"/>
  <c r="L48" i="1"/>
  <c r="K48" i="1"/>
  <c r="J48" i="1"/>
  <c r="I48" i="1"/>
  <c r="H48" i="1"/>
  <c r="G48" i="1"/>
  <c r="F48" i="1"/>
  <c r="E48" i="1"/>
  <c r="D48" i="1"/>
  <c r="O40" i="1"/>
  <c r="N40" i="1"/>
  <c r="M40" i="1"/>
  <c r="L40" i="1"/>
  <c r="K40" i="1"/>
  <c r="J40" i="1"/>
  <c r="I40" i="1"/>
  <c r="H40" i="1"/>
  <c r="G40" i="1"/>
  <c r="F40" i="1"/>
  <c r="E40" i="1"/>
  <c r="D40" i="1"/>
  <c r="O30" i="1"/>
  <c r="N30" i="1"/>
  <c r="M30" i="1"/>
  <c r="L30" i="1"/>
  <c r="K30" i="1"/>
  <c r="J30" i="1"/>
  <c r="I30" i="1"/>
  <c r="H30" i="1"/>
  <c r="G30" i="1"/>
  <c r="F30" i="1"/>
  <c r="F78" i="1" s="1"/>
  <c r="E30" i="1"/>
  <c r="D30" i="1"/>
  <c r="D29" i="1" s="1"/>
  <c r="D20" i="1" s="1"/>
  <c r="C74" i="1"/>
  <c r="C71" i="1"/>
  <c r="C66" i="1"/>
  <c r="C56" i="1"/>
  <c r="C48" i="1"/>
  <c r="C40" i="1"/>
  <c r="C30" i="1"/>
  <c r="C20" i="1"/>
  <c r="C14" i="1"/>
  <c r="C78" i="1" l="1"/>
  <c r="P66" i="1"/>
  <c r="D78" i="1"/>
  <c r="O56" i="1"/>
  <c r="O29" i="1"/>
  <c r="O20" i="1" s="1"/>
  <c r="N29" i="1"/>
  <c r="N20" i="1" s="1"/>
  <c r="M29" i="1"/>
  <c r="M20" i="1" s="1"/>
  <c r="L29" i="1"/>
  <c r="L20" i="1" s="1"/>
  <c r="K29" i="1"/>
  <c r="K20" i="1" s="1"/>
  <c r="J29" i="1"/>
  <c r="J20" i="1" s="1"/>
  <c r="I29" i="1"/>
  <c r="I20" i="1" s="1"/>
  <c r="H29" i="1"/>
  <c r="H20" i="1" s="1"/>
  <c r="H78" i="1" s="1"/>
  <c r="G20" i="1"/>
  <c r="G78" i="1" s="1"/>
  <c r="E29" i="1"/>
  <c r="E20" i="1" s="1"/>
  <c r="J78" i="1"/>
  <c r="M78" i="1" l="1"/>
  <c r="I78" i="1"/>
  <c r="N78" i="1"/>
  <c r="O78" i="1"/>
  <c r="L78" i="1"/>
  <c r="K78" i="1"/>
  <c r="P48" i="1"/>
  <c r="P47" i="1"/>
  <c r="P58" i="1" l="1"/>
  <c r="P57" i="1"/>
  <c r="P55" i="1"/>
  <c r="P54" i="1"/>
  <c r="P53" i="1"/>
  <c r="P52" i="1"/>
  <c r="P51" i="1"/>
  <c r="P50" i="1"/>
  <c r="P49" i="1"/>
  <c r="P46" i="1"/>
  <c r="P45" i="1"/>
  <c r="P44" i="1"/>
  <c r="P43" i="1"/>
  <c r="P42" i="1"/>
  <c r="P41" i="1"/>
  <c r="P39" i="1"/>
  <c r="P38" i="1"/>
  <c r="P37" i="1"/>
  <c r="P36" i="1"/>
  <c r="P35" i="1"/>
  <c r="P34" i="1"/>
  <c r="P33" i="1"/>
  <c r="P32" i="1"/>
  <c r="P31" i="1"/>
  <c r="P30" i="1"/>
  <c r="P28" i="1"/>
  <c r="P27" i="1"/>
  <c r="P26" i="1"/>
  <c r="P25" i="1"/>
  <c r="P24" i="1"/>
  <c r="P23" i="1"/>
  <c r="P22" i="1"/>
  <c r="P21" i="1"/>
  <c r="P20" i="1"/>
  <c r="P40" i="1" l="1"/>
  <c r="K79" i="1" l="1"/>
  <c r="P29" i="1" l="1"/>
  <c r="H79" i="1"/>
  <c r="L79" i="1"/>
  <c r="P14" i="1"/>
  <c r="K80" i="1"/>
  <c r="P56" i="1"/>
  <c r="M79" i="1"/>
  <c r="E79" i="1"/>
  <c r="G79" i="1"/>
  <c r="F79" i="1"/>
  <c r="N79" i="1"/>
  <c r="I79" i="1"/>
  <c r="J79" i="1"/>
  <c r="D79" i="1"/>
  <c r="P78" i="1" l="1"/>
  <c r="L80" i="1"/>
  <c r="L81" i="1" s="1"/>
  <c r="O80" i="1"/>
  <c r="O79" i="1"/>
  <c r="P79" i="1" s="1"/>
  <c r="H80" i="1"/>
  <c r="H81" i="1" s="1"/>
  <c r="J80" i="1"/>
  <c r="K81" i="1"/>
  <c r="D80" i="1"/>
  <c r="I80" i="1"/>
  <c r="I81" i="1" s="1"/>
  <c r="F80" i="1"/>
  <c r="G80" i="1"/>
  <c r="N80" i="1"/>
  <c r="N81" i="1" s="1"/>
  <c r="E80" i="1"/>
  <c r="M80" i="1"/>
  <c r="M81" i="1" s="1"/>
  <c r="O81" i="1" l="1"/>
  <c r="D81" i="1"/>
  <c r="P80" i="1"/>
  <c r="G81" i="1"/>
  <c r="F81" i="1"/>
  <c r="E81" i="1"/>
  <c r="J81" i="1"/>
  <c r="P81" i="1" l="1"/>
  <c r="E10" i="4"/>
  <c r="C10" i="4"/>
  <c r="G10" i="4" l="1"/>
  <c r="A6" i="4" l="1"/>
  <c r="A9" i="4"/>
  <c r="B9" i="4" l="1"/>
  <c r="A8" i="4"/>
  <c r="B8" i="4"/>
  <c r="B6" i="4"/>
  <c r="B4" i="4"/>
  <c r="B3" i="4"/>
  <c r="A4" i="4"/>
  <c r="A3" i="4"/>
  <c r="J84" i="1" l="1"/>
  <c r="G84" i="1"/>
  <c r="M84" i="1" l="1"/>
  <c r="D84" i="1"/>
  <c r="P84" i="1"/>
  <c r="P15" i="2" l="1"/>
  <c r="M15" i="2"/>
  <c r="J15" i="2"/>
  <c r="G15" i="2"/>
  <c r="D83" i="1" l="1"/>
  <c r="P83" i="1"/>
  <c r="M85" i="1"/>
  <c r="G85" i="1"/>
  <c r="G83" i="1"/>
  <c r="M83" i="1"/>
  <c r="J85" i="1"/>
  <c r="J83" i="1"/>
  <c r="F14" i="2"/>
  <c r="C14" i="2"/>
  <c r="B14" i="2"/>
  <c r="F13" i="2"/>
  <c r="C13" i="2"/>
  <c r="B13" i="2"/>
  <c r="F12" i="2"/>
  <c r="V12" i="2" s="1"/>
  <c r="C12" i="2"/>
  <c r="F11" i="2"/>
  <c r="Y11" i="2" s="1"/>
  <c r="C11" i="2"/>
  <c r="B11" i="2"/>
  <c r="P85" i="1" l="1"/>
  <c r="D85" i="1"/>
  <c r="F15" i="2"/>
  <c r="V14" i="2"/>
  <c r="V13" i="2"/>
  <c r="V11" i="2" l="1"/>
  <c r="S15" i="2" l="1"/>
  <c r="V15" i="2" s="1"/>
</calcChain>
</file>

<file path=xl/sharedStrings.xml><?xml version="1.0" encoding="utf-8"?>
<sst xmlns="http://schemas.openxmlformats.org/spreadsheetml/2006/main" count="171" uniqueCount="153">
  <si>
    <t>MINISTERIO DE RELACIONES EXTERIORES</t>
  </si>
  <si>
    <t>CONSEJO NACIONAL DE FRONTERAS.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</si>
  <si>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</si>
  <si>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</si>
  <si>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</si>
  <si>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</si>
  <si>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</si>
  <si>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</si>
  <si>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</si>
  <si>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</si>
  <si>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</si>
  <si>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</si>
  <si>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</si>
  <si>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</si>
  <si>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Firma</t>
  </si>
  <si>
    <t>Espensel Fragoso Furcal</t>
  </si>
  <si>
    <t>Yasser Ramirez Liriano</t>
  </si>
  <si>
    <t>Luis Maria Martinez Matos</t>
  </si>
  <si>
    <t>Coordinador Administrativo</t>
  </si>
  <si>
    <t>Planificacion y Desarrollo</t>
  </si>
  <si>
    <t>CONSEJO NACIONAL DE FRONTERAS</t>
  </si>
  <si>
    <t>PLANFICACION Y DESARROLLO INSTITUCIONAL</t>
  </si>
  <si>
    <t>CONSUMOS ACUMULADOS DE LAS PARTIDAS ECONOMICAS PLANEADAS EN NUESTRO POA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</si>
  <si>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</si>
  <si>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</si>
  <si>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</si>
  <si>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</si>
  <si>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</si>
  <si>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</si>
  <si>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</si>
  <si>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</si>
  <si>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</si>
  <si>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</si>
  <si>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</si>
  <si>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</si>
  <si>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Total Acum</t>
  </si>
  <si>
    <t>A</t>
  </si>
  <si>
    <t>Cuenta madre</t>
  </si>
  <si>
    <t>Descripción de las cuentas destinadas a Actividades, productos y/o Proyectos</t>
  </si>
  <si>
    <t>Presupuesto aprobado Aprobado</t>
  </si>
  <si>
    <t xml:space="preserve">Modificación Presupuestaria </t>
  </si>
  <si>
    <t>1er Trimestre</t>
  </si>
  <si>
    <t>2do Trimestre</t>
  </si>
  <si>
    <t>3er Trimestre</t>
  </si>
  <si>
    <t>4to Trimestre</t>
  </si>
  <si>
    <t>Efectividad</t>
  </si>
  <si>
    <t>2.2.5.4.01</t>
  </si>
  <si>
    <t>Presupuesto Vigente 2022</t>
  </si>
  <si>
    <t>EJECUTADO DURANTE EL AÑO 2023</t>
  </si>
  <si>
    <t>Cantidad Presupestadas Trimestral</t>
  </si>
  <si>
    <t>Cantidades Ejecutadas Trimestral</t>
  </si>
  <si>
    <t>Balances (Presupuesto Vs Ejecucion) Trimestral</t>
  </si>
  <si>
    <t>2.3.2.2.01</t>
  </si>
  <si>
    <t>2.3.9.4.01</t>
  </si>
  <si>
    <t>Reformado</t>
  </si>
  <si>
    <t>Cuenta Aux</t>
  </si>
  <si>
    <t>Descripcion de la Cuenta</t>
  </si>
  <si>
    <t>Alimentos y Bebidas</t>
  </si>
  <si>
    <t>Texto de enseñanza</t>
  </si>
  <si>
    <t>Fisico Financ</t>
  </si>
  <si>
    <t>2.2.3.1.01</t>
  </si>
  <si>
    <t xml:space="preserve">Viaticos </t>
  </si>
  <si>
    <t>Alquileres de  equipos de transporte tracción</t>
  </si>
  <si>
    <t>Acabados textiles  (banderas)</t>
  </si>
  <si>
    <t>2.3.7.1.01</t>
  </si>
  <si>
    <t>Gasolina</t>
  </si>
  <si>
    <t>Utiles destinados a actividades deportivas</t>
  </si>
  <si>
    <t>Cantidades presupuestadas</t>
  </si>
  <si>
    <t>Cantidades Ejecutadas</t>
  </si>
  <si>
    <t>Balances</t>
  </si>
  <si>
    <t>Totales del presupuesto</t>
  </si>
  <si>
    <t>DEPARTAMENTO DE PLANIFICACION Y DESARROLLO</t>
  </si>
  <si>
    <t>Director del Consejo Nacional de Fronteras</t>
  </si>
  <si>
    <t>OBJETSOS DE GASTOS</t>
  </si>
  <si>
    <t>PRESUP REFORMADO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</si>
  <si>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</si>
  <si>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</si>
  <si>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</si>
  <si>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</si>
  <si>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</si>
  <si>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</si>
  <si>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</si>
  <si>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</si>
  <si>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</si>
  <si>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</si>
  <si>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</si>
  <si>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</si>
  <si>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2.1 - REMUNERACIONES Y CONTRIBUCIONES</t>
  </si>
  <si>
    <t>2.1.1 - REMUNERACIONES</t>
  </si>
  <si>
    <t>2.1.2 - SOBRESUELDOS</t>
  </si>
  <si>
    <t>2.1.3.-DIETAS Y GASTOS DE REPRESENTACION</t>
  </si>
  <si>
    <t>2.1.4.-GRATIFICACIONES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</si>
  <si>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</si>
  <si>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</si>
  <si>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</si>
  <si>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</si>
  <si>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</si>
  <si>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</si>
  <si>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</si>
  <si>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</si>
  <si>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</si>
  <si>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</si>
  <si>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</si>
  <si>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</si>
  <si>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</si>
  <si>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</si>
  <si>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</si>
  <si>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</si>
  <si>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</si>
  <si>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</si>
  <si>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</si>
  <si>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2.3.8.-GASTOS QUE SE ASIGNARAN DURANTE EL EJERCICIO (ART. 32 Y 33 LEY 423-06</t>
  </si>
  <si>
    <t>2.3.9 - PRODUCTOS Y ÚTILES VARIOS</t>
  </si>
  <si>
    <t>2.4.- TRANSFERENCIAS CORRIENTES</t>
  </si>
  <si>
    <t>2.4.1 TRANSFERENCIAS CORRIENTES AL SECTOR PRIVADO</t>
  </si>
  <si>
    <t>2.4.2 TRANSFERENCIAS CORRIENTES AL GOBIERNO CENTRAL NACIONAL</t>
  </si>
  <si>
    <t>2.4.3 TRANSFERENCIAS CORRIENTES A GOBIERNOS GENERALES LOCALES</t>
  </si>
  <si>
    <t>2.4.4 TRANSFERENCIAS CORRIENTES A EMPRESAS PUBLICAS NO FINANCIERAS</t>
  </si>
  <si>
    <t>2.4.5 TRANSFERENCIAS CORRIENTES A INSTITUCIONES  PUBLICAS FINANCIERAS</t>
  </si>
  <si>
    <t>2.4.7 TRANSFERENCIAS CORRIENTES AL SECTOR EXTERNO</t>
  </si>
  <si>
    <t>2.4.9 TRANSFERENCIAS CORRIENTES A OTRAS INSTITUCIONES PUBLICAS</t>
  </si>
  <si>
    <t>2.5.- TRANSFERENCIAS CAPITAL</t>
  </si>
  <si>
    <t>2.5.1 TRANSFERENCIAS CORRIENTES AL SECTOR PRIVADO</t>
  </si>
  <si>
    <t>2.5.2 TRANSFERENCIAS CORRIENTES AL GOBIERNO CENTRAL NACIONAL</t>
  </si>
  <si>
    <t>2.5.3 TRANSFERENCIAS CORRIENTES A GOBIERNOS GENERALES LOCALES</t>
  </si>
  <si>
    <t>2.5.4 TRANSFERENCIAS CORRIENTES A EMPRESAS PUBLICAS NO FINANCIERAS</t>
  </si>
  <si>
    <t>2.5.5 TRANSFERENCIAS CORRIENTES A INSTITUCIONES  PUBLICAS FINANCIERAS</t>
  </si>
  <si>
    <t>2.5.6 TRANSFERENCIAS CORRIENTES AL SECTOR EXTERNO</t>
  </si>
  <si>
    <t>2.5.9 TRANSFERENCIAS CORRIENTES A OTRAS INSTITUCIONES PUBLICAS</t>
  </si>
  <si>
    <t>2.6 - BIENES MUEBLES, INMUEBLES E INTANGIBLES</t>
  </si>
  <si>
    <t>2.6.1 - MOBILIARIO Y EQUIPO</t>
  </si>
  <si>
    <t>2.6.2.-MOBILIARIO Y EQUIPOS EDUCACIONAL Y RECREATIVO</t>
  </si>
  <si>
    <t>2.6.3.-EQUIPO E INSTRUMENTAL, CIENTIFICO Y LABORATORIO</t>
  </si>
  <si>
    <t>2.6.4.- VEHICULOS Y EQUIPO DE TRANSPORTE, TRACCION Y ELEVACION</t>
  </si>
  <si>
    <t>2.6.5.-MAQUINARIA, OTROS EQUIPOS Y HERRAMIENTAS</t>
  </si>
  <si>
    <t>2.6.6.-EQUIPOS DE DEFENSA Y SEGURIDAD</t>
  </si>
  <si>
    <t>2.6.7.- ACTIVOS BIOLOGICOS CULTIVALES</t>
  </si>
  <si>
    <t>2.6.8.-BIENES INTANGIBLES</t>
  </si>
  <si>
    <t>2.6.9.-EDIFICIOS, ESTRUCTURAS, TIERRAS, TERRENOS Y OBJETOS DE VALOR</t>
  </si>
  <si>
    <t>2.7 - OBRAS</t>
  </si>
  <si>
    <t>2.7.1 - OBRAS EN EDIFICACIONES</t>
  </si>
  <si>
    <t>2.7.2.-INFRAESTRUCTURA</t>
  </si>
  <si>
    <t>2.7.3.-CONSTRUCCIONES EN BIENES CONCESIONADOS</t>
  </si>
  <si>
    <t>2.7.4.- GASTOS QUE SE ASIGNARAN DURANTE EL EJERCICIO PARA INVERSION (ART. 32 Y 33 LEY 423-06)</t>
  </si>
  <si>
    <t>2.8 - ADQUISICION DE ACTIVOS FINANCIEROS CON FINES DE POLITICA</t>
  </si>
  <si>
    <t>2.8.1 - OBRAS EN EDIFICACIONES</t>
  </si>
  <si>
    <t>2.8.2.-INFRAESTRUCTURA</t>
  </si>
  <si>
    <t>2.9 - GASTOS FINANCIEROS</t>
  </si>
  <si>
    <t>2.9.1 - INTERESES DE LA DEUDA PUBLICA INTERNA</t>
  </si>
  <si>
    <t>2.9.2.-INFRAESTRUCTURA</t>
  </si>
  <si>
    <t>2.9.4.-COMISIONES Y OTROS GASTOS BANCARIOS DE LA  DUDA PUBLICA</t>
  </si>
  <si>
    <t>TOTAL EJECUTADOS</t>
  </si>
  <si>
    <t>INFORME DE LOS BALANCES: PRESUPUESTOS SOBRE PROGRAMAS Y PROYECTOS EJECUTADOS  EN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</si>
</sst>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&quot;$&quot;#,##0.00_);\(&quot;$&quot;#,##0.00\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&quot;$&quot;#,##0.00"/>
  </numFmts>
  <fonts count="23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6"/>
      <color theme="1"/>
      <name val="Arial Narrow"/>
      <family val="2"/>
    </font>
    <font>
      <b/>
      <sz val="18"/>
      <color theme="1"/>
      <name val="Arial Narrow"/>
      <family val="2"/>
    </font>
    <font>
      <b/>
      <sz val="16"/>
      <color theme="1"/>
      <name val="Arial Narrow"/>
      <family val="2"/>
    </font>
    <font>
      <sz val="18"/>
      <color theme="1"/>
      <name val="Arial Narrow"/>
      <family val="2"/>
    </font>
    <font>
      <b/>
      <sz val="20"/>
      <color theme="1"/>
      <name val="Arial Narrow"/>
      <family val="2"/>
    </font>
    <font>
      <sz val="20"/>
      <color theme="1"/>
      <name val="Arial Narrow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sz val="12"/>
      <color theme="1"/>
      <name val="Calibri Light"/>
      <family val="2"/>
      <scheme val="major"/>
    </font>
    <font>
      <sz val="12"/>
      <color theme="4"/>
      <name val="Calibri Light"/>
      <family val="2"/>
      <scheme val="major"/>
    </font>
    <font>
      <b/>
      <sz val="12"/>
      <color theme="4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2"/>
      <name val="Arial"/>
      <family val="2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FF0000"/>
      <name val="Calibri Light"/>
      <family val="2"/>
      <scheme val="major"/>
    </font>
    <font>
      <sz val="12"/>
      <name val="Arial"/>
      <family val="2"/>
    </font>
    <font>
      <b/>
      <sz val="20"/>
      <color theme="1"/>
      <name val="Calibri Light"/>
      <family val="2"/>
      <scheme val="maj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1" fillId="0" borderId="0"/>
    <xf numFmtId="9" fontId="1" fillId="0" borderId="0" applyFont="0" applyFill="0" applyBorder="0" applyAlignment="0" applyProtection="0"/>
    <xf numFmtId="166" fontId="17" fillId="0" borderId="0" applyFont="0" applyFill="0" applyBorder="0" applyAlignment="0" applyProtection="0"/>
  </cellStyleXfs>
  <cellXfs count="186">
    <xf numFmtId="0" fontId="0" fillId="0" borderId="0" xfId="0"/>
    <xf numFmtId="0" fontId="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/>
    </xf>
    <xf numFmtId="167" fontId="4" fillId="0" borderId="25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49" fontId="7" fillId="0" borderId="16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left" vertical="center" wrapText="1"/>
    </xf>
    <xf numFmtId="4" fontId="8" fillId="0" borderId="4" xfId="0" applyNumberFormat="1" applyFont="1" applyBorder="1" applyAlignment="1">
      <alignment horizontal="center" vertical="center" wrapText="1"/>
    </xf>
    <xf numFmtId="167" fontId="7" fillId="0" borderId="4" xfId="1" applyNumberFormat="1" applyFont="1" applyBorder="1" applyAlignment="1">
      <alignment horizontal="center" vertical="center"/>
    </xf>
    <xf numFmtId="49" fontId="7" fillId="0" borderId="20" xfId="0" applyNumberFormat="1" applyFont="1" applyBorder="1" applyAlignment="1">
      <alignment horizontal="center" vertical="center" wrapText="1"/>
    </xf>
    <xf numFmtId="0" fontId="8" fillId="0" borderId="21" xfId="0" applyFont="1" applyBorder="1" applyAlignment="1">
      <alignment horizontal="left" vertical="center" wrapText="1"/>
    </xf>
    <xf numFmtId="4" fontId="8" fillId="0" borderId="21" xfId="0" applyNumberFormat="1" applyFont="1" applyBorder="1" applyAlignment="1">
      <alignment horizontal="center" vertical="center" wrapText="1"/>
    </xf>
    <xf numFmtId="167" fontId="7" fillId="0" borderId="21" xfId="1" applyNumberFormat="1" applyFont="1" applyBorder="1" applyAlignment="1">
      <alignment horizontal="center" vertical="center"/>
    </xf>
    <xf numFmtId="0" fontId="7" fillId="4" borderId="11" xfId="0" applyFont="1" applyFill="1" applyBorder="1" applyAlignment="1">
      <alignment horizontal="center" vertical="center" wrapText="1"/>
    </xf>
    <xf numFmtId="0" fontId="7" fillId="4" borderId="12" xfId="0" applyFont="1" applyFill="1" applyBorder="1" applyAlignment="1">
      <alignment horizontal="center" vertical="center" wrapText="1"/>
    </xf>
    <xf numFmtId="4" fontId="7" fillId="4" borderId="12" xfId="0" applyNumberFormat="1" applyFont="1" applyFill="1" applyBorder="1" applyAlignment="1">
      <alignment horizontal="center" vertical="center" wrapText="1"/>
    </xf>
    <xf numFmtId="167" fontId="7" fillId="4" borderId="12" xfId="1" applyNumberFormat="1" applyFont="1" applyFill="1" applyBorder="1" applyAlignment="1">
      <alignment horizontal="center" vertical="center" wrapText="1"/>
    </xf>
    <xf numFmtId="167" fontId="7" fillId="4" borderId="12" xfId="1" applyNumberFormat="1" applyFont="1" applyFill="1" applyBorder="1" applyAlignment="1">
      <alignment vertical="center"/>
    </xf>
    <xf numFmtId="0" fontId="2" fillId="0" borderId="0" xfId="0" applyFont="1" applyAlignment="1">
      <alignment horizontal="left"/>
    </xf>
    <xf numFmtId="0" fontId="9" fillId="0" borderId="4" xfId="0" applyFont="1" applyBorder="1" applyAlignment="1">
      <alignment horizontal="left"/>
    </xf>
    <xf numFmtId="167" fontId="0" fillId="0" borderId="4" xfId="0" applyNumberFormat="1" applyBorder="1" applyAlignment="1">
      <alignment horizontal="left"/>
    </xf>
    <xf numFmtId="0" fontId="0" fillId="0" borderId="0" xfId="0" applyAlignment="1">
      <alignment horizontal="left"/>
    </xf>
    <xf numFmtId="49" fontId="0" fillId="0" borderId="4" xfId="0" applyNumberFormat="1" applyBorder="1" applyAlignment="1">
      <alignment horizontal="left"/>
    </xf>
    <xf numFmtId="49" fontId="0" fillId="0" borderId="0" xfId="0" applyNumberFormat="1" applyAlignment="1">
      <alignment horizontal="left"/>
    </xf>
    <xf numFmtId="167" fontId="0" fillId="0" borderId="0" xfId="0" applyNumberFormat="1" applyAlignment="1">
      <alignment horizontal="left"/>
    </xf>
    <xf numFmtId="0" fontId="2" fillId="0" borderId="0" xfId="0" applyFont="1" applyAlignment="1">
      <alignment horizontal="center"/>
    </xf>
    <xf numFmtId="0" fontId="9" fillId="0" borderId="4" xfId="0" applyFont="1" applyBorder="1" applyAlignment="1">
      <alignment horizontal="center"/>
    </xf>
    <xf numFmtId="167" fontId="0" fillId="0" borderId="4" xfId="0" applyNumberFormat="1" applyBorder="1" applyAlignment="1">
      <alignment horizontal="center"/>
    </xf>
    <xf numFmtId="167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10" fillId="0" borderId="4" xfId="0" applyNumberFormat="1" applyFont="1" applyBorder="1" applyAlignment="1">
      <alignment horizontal="left"/>
    </xf>
    <xf numFmtId="167" fontId="10" fillId="0" borderId="4" xfId="0" applyNumberFormat="1" applyFont="1" applyBorder="1" applyAlignment="1">
      <alignment horizontal="left"/>
    </xf>
    <xf numFmtId="167" fontId="10" fillId="0" borderId="4" xfId="0" applyNumberFormat="1" applyFont="1" applyBorder="1" applyAlignment="1">
      <alignment horizontal="center"/>
    </xf>
    <xf numFmtId="49" fontId="2" fillId="0" borderId="4" xfId="0" applyNumberFormat="1" applyFont="1" applyBorder="1" applyAlignment="1">
      <alignment horizontal="left"/>
    </xf>
    <xf numFmtId="164" fontId="11" fillId="2" borderId="34" xfId="0" applyNumberFormat="1" applyFont="1" applyFill="1" applyBorder="1" applyAlignment="1">
      <alignment horizontal="center"/>
    </xf>
    <xf numFmtId="164" fontId="11" fillId="3" borderId="36" xfId="0" applyNumberFormat="1" applyFont="1" applyFill="1" applyBorder="1" applyAlignment="1">
      <alignment horizontal="center" vertical="center" wrapText="1"/>
    </xf>
    <xf numFmtId="9" fontId="14" fillId="2" borderId="1" xfId="2" applyFont="1" applyFill="1" applyBorder="1" applyAlignment="1">
      <alignment horizontal="center" vertical="center"/>
    </xf>
    <xf numFmtId="164" fontId="14" fillId="2" borderId="34" xfId="0" applyNumberFormat="1" applyFont="1" applyFill="1" applyBorder="1" applyAlignment="1">
      <alignment horizontal="center" vertical="center"/>
    </xf>
    <xf numFmtId="164" fontId="14" fillId="2" borderId="0" xfId="0" applyNumberFormat="1" applyFont="1" applyFill="1" applyBorder="1" applyAlignment="1">
      <alignment horizontal="left"/>
    </xf>
    <xf numFmtId="164" fontId="11" fillId="3" borderId="36" xfId="0" applyNumberFormat="1" applyFont="1" applyFill="1" applyBorder="1" applyAlignment="1">
      <alignment horizontal="left" vertical="center" wrapText="1"/>
    </xf>
    <xf numFmtId="9" fontId="14" fillId="2" borderId="0" xfId="2" applyFont="1" applyFill="1" applyBorder="1" applyAlignment="1">
      <alignment horizontal="left" vertical="center"/>
    </xf>
    <xf numFmtId="164" fontId="14" fillId="2" borderId="2" xfId="0" applyNumberFormat="1" applyFont="1" applyFill="1" applyBorder="1" applyAlignment="1">
      <alignment horizontal="left" vertical="center"/>
    </xf>
    <xf numFmtId="164" fontId="14" fillId="2" borderId="2" xfId="0" applyNumberFormat="1" applyFont="1" applyFill="1" applyBorder="1" applyAlignment="1">
      <alignment horizontal="left"/>
    </xf>
    <xf numFmtId="39" fontId="19" fillId="0" borderId="42" xfId="6" applyNumberFormat="1" applyFont="1" applyBorder="1" applyAlignment="1">
      <alignment horizontal="center" vertical="center" wrapText="1"/>
    </xf>
    <xf numFmtId="39" fontId="19" fillId="0" borderId="43" xfId="6" applyNumberFormat="1" applyFont="1" applyBorder="1" applyAlignment="1">
      <alignment horizontal="center" vertical="center" wrapText="1"/>
    </xf>
    <xf numFmtId="39" fontId="19" fillId="0" borderId="44" xfId="6" applyNumberFormat="1" applyFont="1" applyBorder="1" applyAlignment="1">
      <alignment horizontal="center" vertical="center" wrapText="1"/>
    </xf>
    <xf numFmtId="39" fontId="18" fillId="10" borderId="41" xfId="0" applyNumberFormat="1" applyFont="1" applyFill="1" applyBorder="1" applyAlignment="1">
      <alignment horizontal="center"/>
    </xf>
    <xf numFmtId="39" fontId="18" fillId="10" borderId="40" xfId="0" applyNumberFormat="1" applyFont="1" applyFill="1" applyBorder="1" applyAlignment="1">
      <alignment horizontal="center"/>
    </xf>
    <xf numFmtId="39" fontId="16" fillId="9" borderId="35" xfId="0" applyNumberFormat="1" applyFont="1" applyFill="1" applyBorder="1" applyAlignment="1">
      <alignment horizontal="center"/>
    </xf>
    <xf numFmtId="39" fontId="15" fillId="3" borderId="34" xfId="3" applyNumberFormat="1" applyFont="1" applyFill="1" applyBorder="1" applyAlignment="1">
      <alignment vertical="center"/>
    </xf>
    <xf numFmtId="39" fontId="14" fillId="2" borderId="0" xfId="2" applyNumberFormat="1" applyFont="1" applyFill="1" applyBorder="1" applyAlignment="1">
      <alignment horizontal="center" vertical="center"/>
    </xf>
    <xf numFmtId="164" fontId="11" fillId="2" borderId="36" xfId="0" applyNumberFormat="1" applyFont="1" applyFill="1" applyBorder="1" applyAlignment="1">
      <alignment horizontal="center" vertical="center" wrapText="1"/>
    </xf>
    <xf numFmtId="39" fontId="19" fillId="0" borderId="13" xfId="6" applyNumberFormat="1" applyFont="1" applyBorder="1" applyAlignment="1">
      <alignment horizontal="center" vertical="center" wrapText="1"/>
    </xf>
    <xf numFmtId="39" fontId="19" fillId="0" borderId="17" xfId="6" applyNumberFormat="1" applyFont="1" applyBorder="1" applyAlignment="1">
      <alignment horizontal="center" vertical="center" wrapText="1"/>
    </xf>
    <xf numFmtId="39" fontId="19" fillId="0" borderId="19" xfId="6" applyNumberFormat="1" applyFont="1" applyBorder="1" applyAlignment="1">
      <alignment horizontal="center" vertical="center" wrapText="1"/>
    </xf>
    <xf numFmtId="39" fontId="18" fillId="10" borderId="41" xfId="0" applyNumberFormat="1" applyFont="1" applyFill="1" applyBorder="1" applyAlignment="1">
      <alignment horizontal="left"/>
    </xf>
    <xf numFmtId="39" fontId="19" fillId="0" borderId="13" xfId="6" applyNumberFormat="1" applyFont="1" applyBorder="1" applyAlignment="1">
      <alignment horizontal="left" vertical="center" wrapText="1"/>
    </xf>
    <xf numFmtId="39" fontId="19" fillId="0" borderId="17" xfId="6" applyNumberFormat="1" applyFont="1" applyBorder="1" applyAlignment="1">
      <alignment horizontal="left" vertical="center" wrapText="1"/>
    </xf>
    <xf numFmtId="39" fontId="18" fillId="10" borderId="40" xfId="0" applyNumberFormat="1" applyFont="1" applyFill="1" applyBorder="1" applyAlignment="1">
      <alignment horizontal="left"/>
    </xf>
    <xf numFmtId="39" fontId="19" fillId="0" borderId="42" xfId="6" applyNumberFormat="1" applyFont="1" applyBorder="1" applyAlignment="1">
      <alignment horizontal="left" vertical="center" wrapText="1"/>
    </xf>
    <xf numFmtId="39" fontId="19" fillId="0" borderId="43" xfId="6" applyNumberFormat="1" applyFont="1" applyBorder="1" applyAlignment="1">
      <alignment horizontal="left" vertical="center" wrapText="1"/>
    </xf>
    <xf numFmtId="39" fontId="19" fillId="0" borderId="44" xfId="6" applyNumberFormat="1" applyFont="1" applyBorder="1" applyAlignment="1">
      <alignment horizontal="left" vertical="center" wrapText="1"/>
    </xf>
    <xf numFmtId="39" fontId="16" fillId="9" borderId="35" xfId="0" applyNumberFormat="1" applyFont="1" applyFill="1" applyBorder="1" applyAlignment="1">
      <alignment horizontal="left"/>
    </xf>
    <xf numFmtId="39" fontId="16" fillId="9" borderId="31" xfId="0" applyNumberFormat="1" applyFont="1" applyFill="1" applyBorder="1" applyAlignment="1">
      <alignment horizontal="left"/>
    </xf>
    <xf numFmtId="39" fontId="14" fillId="2" borderId="0" xfId="2" applyNumberFormat="1" applyFont="1" applyFill="1" applyBorder="1" applyAlignment="1">
      <alignment horizontal="left" vertical="center"/>
    </xf>
    <xf numFmtId="39" fontId="18" fillId="10" borderId="39" xfId="0" applyNumberFormat="1" applyFont="1" applyFill="1" applyBorder="1" applyAlignment="1">
      <alignment horizontal="left"/>
    </xf>
    <xf numFmtId="39" fontId="18" fillId="10" borderId="39" xfId="0" applyNumberFormat="1" applyFont="1" applyFill="1" applyBorder="1" applyAlignment="1">
      <alignment horizontal="center"/>
    </xf>
    <xf numFmtId="39" fontId="19" fillId="0" borderId="4" xfId="6" applyNumberFormat="1" applyFont="1" applyBorder="1" applyAlignment="1">
      <alignment horizontal="center" vertical="center" wrapText="1"/>
    </xf>
    <xf numFmtId="39" fontId="19" fillId="0" borderId="32" xfId="6" applyNumberFormat="1" applyFont="1" applyBorder="1" applyAlignment="1">
      <alignment horizontal="left" vertical="center" wrapText="1"/>
    </xf>
    <xf numFmtId="39" fontId="19" fillId="0" borderId="48" xfId="6" applyNumberFormat="1" applyFont="1" applyBorder="1" applyAlignment="1">
      <alignment horizontal="center" vertical="center" wrapText="1"/>
    </xf>
    <xf numFmtId="39" fontId="19" fillId="0" borderId="49" xfId="6" applyNumberFormat="1" applyFont="1" applyBorder="1" applyAlignment="1">
      <alignment horizontal="center" vertical="center" wrapText="1"/>
    </xf>
    <xf numFmtId="39" fontId="19" fillId="0" borderId="32" xfId="6" applyNumberFormat="1" applyFont="1" applyBorder="1" applyAlignment="1">
      <alignment horizontal="center" vertical="center" wrapText="1"/>
    </xf>
    <xf numFmtId="39" fontId="19" fillId="0" borderId="36" xfId="6" applyNumberFormat="1" applyFont="1" applyBorder="1" applyAlignment="1">
      <alignment horizontal="center" vertical="center" wrapText="1"/>
    </xf>
    <xf numFmtId="39" fontId="19" fillId="0" borderId="50" xfId="6" applyNumberFormat="1" applyFont="1" applyBorder="1" applyAlignment="1">
      <alignment horizontal="left" vertical="center" wrapText="1"/>
    </xf>
    <xf numFmtId="39" fontId="19" fillId="0" borderId="50" xfId="6" applyNumberFormat="1" applyFont="1" applyBorder="1" applyAlignment="1">
      <alignment horizontal="center" vertical="center" wrapText="1"/>
    </xf>
    <xf numFmtId="9" fontId="12" fillId="2" borderId="38" xfId="2" applyFont="1" applyFill="1" applyBorder="1" applyAlignment="1">
      <alignment horizontal="left"/>
    </xf>
    <xf numFmtId="9" fontId="13" fillId="2" borderId="46" xfId="2" applyFont="1" applyFill="1" applyBorder="1" applyAlignment="1">
      <alignment horizontal="left"/>
    </xf>
    <xf numFmtId="164" fontId="14" fillId="2" borderId="0" xfId="0" applyNumberFormat="1" applyFont="1" applyFill="1" applyBorder="1" applyAlignment="1">
      <alignment horizontal="center"/>
    </xf>
    <xf numFmtId="164" fontId="11" fillId="2" borderId="0" xfId="0" applyNumberFormat="1" applyFont="1" applyFill="1" applyBorder="1" applyAlignment="1">
      <alignment horizontal="center"/>
    </xf>
    <xf numFmtId="164" fontId="11" fillId="2" borderId="0" xfId="0" applyNumberFormat="1" applyFont="1" applyFill="1" applyBorder="1" applyAlignment="1">
      <alignment horizontal="left"/>
    </xf>
    <xf numFmtId="164" fontId="14" fillId="2" borderId="37" xfId="0" applyNumberFormat="1" applyFont="1" applyFill="1" applyBorder="1" applyAlignment="1">
      <alignment horizontal="left" vertical="center"/>
    </xf>
    <xf numFmtId="164" fontId="14" fillId="2" borderId="0" xfId="0" applyNumberFormat="1" applyFont="1" applyFill="1" applyBorder="1" applyAlignment="1">
      <alignment horizontal="left" vertical="center"/>
    </xf>
    <xf numFmtId="164" fontId="14" fillId="2" borderId="45" xfId="0" applyNumberFormat="1" applyFont="1" applyFill="1" applyBorder="1" applyAlignment="1">
      <alignment horizontal="left" vertical="center"/>
    </xf>
    <xf numFmtId="164" fontId="14" fillId="2" borderId="0" xfId="0" applyNumberFormat="1" applyFont="1" applyFill="1" applyBorder="1" applyAlignment="1">
      <alignment horizontal="center" vertical="center"/>
    </xf>
    <xf numFmtId="164" fontId="20" fillId="2" borderId="37" xfId="0" applyNumberFormat="1" applyFont="1" applyFill="1" applyBorder="1" applyAlignment="1">
      <alignment horizontal="left" vertical="center"/>
    </xf>
    <xf numFmtId="164" fontId="20" fillId="2" borderId="0" xfId="0" applyNumberFormat="1" applyFont="1" applyFill="1" applyBorder="1" applyAlignment="1">
      <alignment horizontal="left" vertical="center"/>
    </xf>
    <xf numFmtId="164" fontId="20" fillId="2" borderId="45" xfId="0" applyNumberFormat="1" applyFont="1" applyFill="1" applyBorder="1" applyAlignment="1">
      <alignment horizontal="left" vertical="center"/>
    </xf>
    <xf numFmtId="164" fontId="20" fillId="2" borderId="0" xfId="0" applyNumberFormat="1" applyFont="1" applyFill="1" applyBorder="1" applyAlignment="1">
      <alignment horizontal="center" vertical="center"/>
    </xf>
    <xf numFmtId="164" fontId="14" fillId="2" borderId="46" xfId="0" applyNumberFormat="1" applyFont="1" applyFill="1" applyBorder="1" applyAlignment="1">
      <alignment horizontal="left" vertical="center"/>
    </xf>
    <xf numFmtId="164" fontId="14" fillId="2" borderId="47" xfId="0" applyNumberFormat="1" applyFont="1" applyFill="1" applyBorder="1" applyAlignment="1">
      <alignment horizontal="left" vertical="center"/>
    </xf>
    <xf numFmtId="164" fontId="14" fillId="2" borderId="33" xfId="0" applyNumberFormat="1" applyFont="1" applyFill="1" applyBorder="1" applyAlignment="1">
      <alignment horizontal="center" vertical="center"/>
    </xf>
    <xf numFmtId="39" fontId="18" fillId="10" borderId="8" xfId="0" applyNumberFormat="1" applyFont="1" applyFill="1" applyBorder="1" applyAlignment="1">
      <alignment horizontal="left" vertical="center" wrapText="1"/>
    </xf>
    <xf numFmtId="39" fontId="19" fillId="0" borderId="11" xfId="0" applyNumberFormat="1" applyFont="1" applyBorder="1" applyAlignment="1">
      <alignment horizontal="left" vertical="center" wrapText="1" indent="2"/>
    </xf>
    <xf numFmtId="39" fontId="21" fillId="0" borderId="4" xfId="6" applyNumberFormat="1" applyFont="1" applyBorder="1" applyAlignment="1">
      <alignment horizontal="left"/>
    </xf>
    <xf numFmtId="39" fontId="19" fillId="0" borderId="16" xfId="0" applyNumberFormat="1" applyFont="1" applyBorder="1" applyAlignment="1">
      <alignment horizontal="left" vertical="center" wrapText="1" indent="2"/>
    </xf>
    <xf numFmtId="39" fontId="19" fillId="0" borderId="4" xfId="6" applyNumberFormat="1" applyFont="1" applyBorder="1" applyAlignment="1">
      <alignment horizontal="left" vertical="center" wrapText="1"/>
    </xf>
    <xf numFmtId="39" fontId="19" fillId="0" borderId="20" xfId="0" applyNumberFormat="1" applyFont="1" applyBorder="1" applyAlignment="1">
      <alignment horizontal="left" vertical="center" wrapText="1" indent="2"/>
    </xf>
    <xf numFmtId="39" fontId="21" fillId="0" borderId="36" xfId="6" applyNumberFormat="1" applyFont="1" applyBorder="1" applyAlignment="1">
      <alignment horizontal="left"/>
    </xf>
    <xf numFmtId="39" fontId="18" fillId="10" borderId="37" xfId="0" applyNumberFormat="1" applyFont="1" applyFill="1" applyBorder="1" applyAlignment="1">
      <alignment horizontal="left" vertical="center" wrapText="1"/>
    </xf>
    <xf numFmtId="39" fontId="21" fillId="0" borderId="40" xfId="6" applyNumberFormat="1" applyFont="1" applyBorder="1" applyAlignment="1">
      <alignment horizontal="left"/>
    </xf>
    <xf numFmtId="164" fontId="11" fillId="2" borderId="0" xfId="0" applyNumberFormat="1" applyFont="1" applyFill="1" applyBorder="1" applyAlignment="1">
      <alignment horizontal="left" vertical="center"/>
    </xf>
    <xf numFmtId="39" fontId="11" fillId="7" borderId="4" xfId="0" applyNumberFormat="1" applyFont="1" applyFill="1" applyBorder="1" applyAlignment="1">
      <alignment horizontal="left" vertical="center"/>
    </xf>
    <xf numFmtId="39" fontId="11" fillId="7" borderId="4" xfId="0" applyNumberFormat="1" applyFont="1" applyFill="1" applyBorder="1" applyAlignment="1">
      <alignment horizontal="center" vertical="center"/>
    </xf>
    <xf numFmtId="39" fontId="11" fillId="6" borderId="4" xfId="0" applyNumberFormat="1" applyFont="1" applyFill="1" applyBorder="1" applyAlignment="1">
      <alignment horizontal="left" vertical="center"/>
    </xf>
    <xf numFmtId="39" fontId="11" fillId="6" borderId="4" xfId="0" applyNumberFormat="1" applyFont="1" applyFill="1" applyBorder="1" applyAlignment="1">
      <alignment horizontal="center" vertical="center"/>
    </xf>
    <xf numFmtId="39" fontId="11" fillId="2" borderId="4" xfId="0" applyNumberFormat="1" applyFont="1" applyFill="1" applyBorder="1" applyAlignment="1">
      <alignment horizontal="left" vertical="center"/>
    </xf>
    <xf numFmtId="39" fontId="11" fillId="2" borderId="4" xfId="0" applyNumberFormat="1" applyFont="1" applyFill="1" applyBorder="1" applyAlignment="1">
      <alignment horizontal="center" vertical="center"/>
    </xf>
    <xf numFmtId="39" fontId="14" fillId="2" borderId="0" xfId="2" applyNumberFormat="1" applyFont="1" applyFill="1" applyBorder="1" applyAlignment="1">
      <alignment vertical="center"/>
    </xf>
    <xf numFmtId="39" fontId="14" fillId="2" borderId="33" xfId="2" applyNumberFormat="1" applyFont="1" applyFill="1" applyBorder="1" applyAlignment="1">
      <alignment horizontal="center" vertical="center"/>
    </xf>
    <xf numFmtId="9" fontId="11" fillId="2" borderId="0" xfId="2" applyFont="1" applyFill="1" applyBorder="1" applyAlignment="1">
      <alignment horizontal="left"/>
    </xf>
    <xf numFmtId="39" fontId="11" fillId="2" borderId="4" xfId="0" applyNumberFormat="1" applyFont="1" applyFill="1" applyBorder="1" applyAlignment="1">
      <alignment horizontal="center" vertical="center" wrapText="1"/>
    </xf>
    <xf numFmtId="39" fontId="11" fillId="8" borderId="4" xfId="0" applyNumberFormat="1" applyFont="1" applyFill="1" applyBorder="1" applyAlignment="1">
      <alignment horizontal="center" vertical="center" wrapText="1"/>
    </xf>
    <xf numFmtId="9" fontId="14" fillId="2" borderId="0" xfId="2" applyFont="1" applyFill="1" applyBorder="1" applyAlignment="1">
      <alignment vertical="center"/>
    </xf>
    <xf numFmtId="9" fontId="14" fillId="2" borderId="33" xfId="2" applyFont="1" applyFill="1" applyBorder="1" applyAlignment="1">
      <alignment horizontal="center" vertical="center"/>
    </xf>
    <xf numFmtId="167" fontId="11" fillId="2" borderId="0" xfId="2" applyNumberFormat="1" applyFont="1" applyFill="1" applyBorder="1" applyAlignment="1">
      <alignment horizontal="left"/>
    </xf>
    <xf numFmtId="167" fontId="11" fillId="2" borderId="0" xfId="2" applyNumberFormat="1" applyFont="1" applyFill="1" applyBorder="1" applyAlignment="1">
      <alignment horizontal="center"/>
    </xf>
    <xf numFmtId="167" fontId="11" fillId="2" borderId="2" xfId="2" applyNumberFormat="1" applyFont="1" applyFill="1" applyBorder="1" applyAlignment="1">
      <alignment horizontal="center"/>
    </xf>
    <xf numFmtId="164" fontId="14" fillId="2" borderId="33" xfId="0" applyNumberFormat="1" applyFont="1" applyFill="1" applyBorder="1" applyAlignment="1">
      <alignment horizontal="center"/>
    </xf>
    <xf numFmtId="164" fontId="11" fillId="2" borderId="2" xfId="0" applyNumberFormat="1" applyFont="1" applyFill="1" applyBorder="1" applyAlignment="1">
      <alignment horizontal="left"/>
    </xf>
    <xf numFmtId="164" fontId="11" fillId="2" borderId="2" xfId="0" applyNumberFormat="1" applyFont="1" applyFill="1" applyBorder="1" applyAlignment="1">
      <alignment horizontal="center"/>
    </xf>
    <xf numFmtId="164" fontId="11" fillId="2" borderId="3" xfId="0" applyNumberFormat="1" applyFont="1" applyFill="1" applyBorder="1" applyAlignment="1">
      <alignment horizontal="center"/>
    </xf>
    <xf numFmtId="164" fontId="22" fillId="2" borderId="37" xfId="0" applyNumberFormat="1" applyFont="1" applyFill="1" applyBorder="1" applyAlignment="1">
      <alignment horizontal="left" vertical="center"/>
    </xf>
    <xf numFmtId="164" fontId="11" fillId="2" borderId="0" xfId="0" applyNumberFormat="1" applyFont="1" applyFill="1" applyBorder="1" applyAlignment="1">
      <alignment horizontal="left"/>
    </xf>
    <xf numFmtId="164" fontId="14" fillId="2" borderId="0" xfId="0" applyNumberFormat="1" applyFont="1" applyFill="1" applyBorder="1" applyAlignment="1">
      <alignment horizontal="left"/>
    </xf>
    <xf numFmtId="39" fontId="21" fillId="0" borderId="31" xfId="6" applyNumberFormat="1" applyFont="1" applyBorder="1" applyAlignment="1">
      <alignment horizontal="left"/>
    </xf>
    <xf numFmtId="39" fontId="19" fillId="0" borderId="51" xfId="6" applyNumberFormat="1" applyFont="1" applyBorder="1" applyAlignment="1">
      <alignment horizontal="center" vertical="center" wrapText="1"/>
    </xf>
    <xf numFmtId="39" fontId="19" fillId="0" borderId="49" xfId="6" applyNumberFormat="1" applyFont="1" applyBorder="1" applyAlignment="1">
      <alignment horizontal="left" vertical="center" wrapText="1"/>
    </xf>
    <xf numFmtId="167" fontId="11" fillId="2" borderId="2" xfId="2" applyNumberFormat="1" applyFont="1" applyFill="1" applyBorder="1" applyAlignment="1">
      <alignment horizontal="left"/>
    </xf>
    <xf numFmtId="164" fontId="14" fillId="2" borderId="1" xfId="0" applyNumberFormat="1" applyFont="1" applyFill="1" applyBorder="1" applyAlignment="1">
      <alignment horizontal="center"/>
    </xf>
    <xf numFmtId="164" fontId="14" fillId="2" borderId="0" xfId="0" applyNumberFormat="1" applyFont="1" applyFill="1" applyBorder="1" applyAlignment="1">
      <alignment horizontal="center"/>
    </xf>
    <xf numFmtId="164" fontId="11" fillId="2" borderId="1" xfId="0" applyNumberFormat="1" applyFont="1" applyFill="1" applyBorder="1" applyAlignment="1">
      <alignment horizontal="center"/>
    </xf>
    <xf numFmtId="164" fontId="11" fillId="2" borderId="0" xfId="0" applyNumberFormat="1" applyFont="1" applyFill="1" applyBorder="1" applyAlignment="1">
      <alignment horizontal="center"/>
    </xf>
    <xf numFmtId="39" fontId="11" fillId="2" borderId="17" xfId="0" applyNumberFormat="1" applyFont="1" applyFill="1" applyBorder="1" applyAlignment="1">
      <alignment horizontal="center" vertical="center"/>
    </xf>
    <xf numFmtId="39" fontId="11" fillId="2" borderId="18" xfId="0" applyNumberFormat="1" applyFont="1" applyFill="1" applyBorder="1" applyAlignment="1">
      <alignment horizontal="center" vertical="center"/>
    </xf>
    <xf numFmtId="39" fontId="11" fillId="2" borderId="30" xfId="0" applyNumberFormat="1" applyFont="1" applyFill="1" applyBorder="1" applyAlignment="1">
      <alignment horizontal="center" vertical="center"/>
    </xf>
    <xf numFmtId="39" fontId="11" fillId="2" borderId="18" xfId="0" applyNumberFormat="1" applyFont="1" applyFill="1" applyBorder="1" applyAlignment="1">
      <alignment horizontal="left" vertical="center" wrapText="1"/>
    </xf>
    <xf numFmtId="39" fontId="11" fillId="2" borderId="30" xfId="0" applyNumberFormat="1" applyFont="1" applyFill="1" applyBorder="1" applyAlignment="1">
      <alignment horizontal="left" vertical="center" wrapText="1"/>
    </xf>
    <xf numFmtId="39" fontId="11" fillId="8" borderId="17" xfId="0" applyNumberFormat="1" applyFont="1" applyFill="1" applyBorder="1" applyAlignment="1">
      <alignment horizontal="center" vertical="center"/>
    </xf>
    <xf numFmtId="39" fontId="11" fillId="8" borderId="18" xfId="0" applyNumberFormat="1" applyFont="1" applyFill="1" applyBorder="1" applyAlignment="1">
      <alignment horizontal="center" vertical="center"/>
    </xf>
    <xf numFmtId="39" fontId="11" fillId="8" borderId="30" xfId="0" applyNumberFormat="1" applyFont="1" applyFill="1" applyBorder="1" applyAlignment="1">
      <alignment horizontal="center" vertical="center"/>
    </xf>
    <xf numFmtId="164" fontId="14" fillId="2" borderId="0" xfId="0" applyNumberFormat="1" applyFont="1" applyFill="1" applyBorder="1" applyAlignment="1">
      <alignment horizontal="center" vertical="center"/>
    </xf>
    <xf numFmtId="164" fontId="11" fillId="2" borderId="8" xfId="0" applyNumberFormat="1" applyFont="1" applyFill="1" applyBorder="1" applyAlignment="1">
      <alignment horizontal="left"/>
    </xf>
    <xf numFmtId="164" fontId="11" fillId="2" borderId="9" xfId="0" applyNumberFormat="1" applyFont="1" applyFill="1" applyBorder="1" applyAlignment="1">
      <alignment horizontal="left"/>
    </xf>
    <xf numFmtId="164" fontId="11" fillId="2" borderId="10" xfId="0" applyNumberFormat="1" applyFont="1" applyFill="1" applyBorder="1" applyAlignment="1">
      <alignment horizontal="left"/>
    </xf>
    <xf numFmtId="164" fontId="11" fillId="2" borderId="37" xfId="0" applyNumberFormat="1" applyFont="1" applyFill="1" applyBorder="1" applyAlignment="1">
      <alignment horizontal="left"/>
    </xf>
    <xf numFmtId="164" fontId="11" fillId="2" borderId="0" xfId="0" applyNumberFormat="1" applyFont="1" applyFill="1" applyBorder="1" applyAlignment="1">
      <alignment horizontal="left"/>
    </xf>
    <xf numFmtId="164" fontId="11" fillId="2" borderId="45" xfId="0" applyNumberFormat="1" applyFont="1" applyFill="1" applyBorder="1" applyAlignment="1">
      <alignment horizontal="left"/>
    </xf>
    <xf numFmtId="164" fontId="14" fillId="6" borderId="0" xfId="0" applyNumberFormat="1" applyFont="1" applyFill="1" applyBorder="1" applyAlignment="1">
      <alignment horizontal="center"/>
    </xf>
    <xf numFmtId="39" fontId="11" fillId="7" borderId="30" xfId="0" applyNumberFormat="1" applyFont="1" applyFill="1" applyBorder="1" applyAlignment="1">
      <alignment horizontal="left" vertical="center" wrapText="1"/>
    </xf>
    <xf numFmtId="39" fontId="11" fillId="7" borderId="31" xfId="0" applyNumberFormat="1" applyFont="1" applyFill="1" applyBorder="1" applyAlignment="1">
      <alignment horizontal="left" vertical="center" wrapText="1"/>
    </xf>
    <xf numFmtId="39" fontId="11" fillId="6" borderId="30" xfId="0" applyNumberFormat="1" applyFont="1" applyFill="1" applyBorder="1" applyAlignment="1">
      <alignment horizontal="left" vertical="center" wrapText="1"/>
    </xf>
    <xf numFmtId="39" fontId="11" fillId="6" borderId="4" xfId="0" applyNumberFormat="1" applyFont="1" applyFill="1" applyBorder="1" applyAlignment="1">
      <alignment horizontal="left" vertical="center" wrapText="1"/>
    </xf>
    <xf numFmtId="39" fontId="11" fillId="6" borderId="18" xfId="0" applyNumberFormat="1" applyFont="1" applyFill="1" applyBorder="1" applyAlignment="1">
      <alignment horizontal="left" vertical="center" wrapText="1"/>
    </xf>
    <xf numFmtId="164" fontId="14" fillId="2" borderId="0" xfId="0" applyNumberFormat="1" applyFont="1" applyFill="1" applyBorder="1" applyAlignment="1">
      <alignment horizontal="left"/>
    </xf>
    <xf numFmtId="9" fontId="4" fillId="5" borderId="27" xfId="2" applyFont="1" applyFill="1" applyBorder="1" applyAlignment="1">
      <alignment horizontal="center" vertical="center" wrapText="1"/>
    </xf>
    <xf numFmtId="9" fontId="4" fillId="5" borderId="28" xfId="2" applyFont="1" applyFill="1" applyBorder="1" applyAlignment="1">
      <alignment horizontal="center" vertical="center" wrapText="1"/>
    </xf>
    <xf numFmtId="9" fontId="4" fillId="5" borderId="29" xfId="2" applyFont="1" applyFill="1" applyBorder="1" applyAlignment="1">
      <alignment horizontal="center" vertical="center" wrapText="1"/>
    </xf>
    <xf numFmtId="167" fontId="8" fillId="4" borderId="4" xfId="1" applyNumberFormat="1" applyFont="1" applyFill="1" applyBorder="1" applyAlignment="1">
      <alignment horizontal="center" vertical="center"/>
    </xf>
    <xf numFmtId="167" fontId="8" fillId="4" borderId="21" xfId="1" applyNumberFormat="1" applyFont="1" applyFill="1" applyBorder="1" applyAlignment="1">
      <alignment horizontal="center" vertical="center"/>
    </xf>
    <xf numFmtId="9" fontId="7" fillId="0" borderId="22" xfId="2" applyFont="1" applyBorder="1" applyAlignment="1">
      <alignment horizontal="center" vertical="center" wrapText="1"/>
    </xf>
    <xf numFmtId="9" fontId="7" fillId="0" borderId="23" xfId="2" applyFont="1" applyBorder="1" applyAlignment="1">
      <alignment horizontal="center" vertical="center" wrapText="1"/>
    </xf>
    <xf numFmtId="9" fontId="7" fillId="0" borderId="24" xfId="2" applyFont="1" applyBorder="1" applyAlignment="1">
      <alignment horizontal="center" vertical="center" wrapText="1"/>
    </xf>
    <xf numFmtId="167" fontId="4" fillId="4" borderId="26" xfId="1" applyNumberFormat="1" applyFont="1" applyFill="1" applyBorder="1" applyAlignment="1">
      <alignment horizontal="center" vertical="center"/>
    </xf>
    <xf numFmtId="167" fontId="8" fillId="4" borderId="17" xfId="1" applyNumberFormat="1" applyFont="1" applyFill="1" applyBorder="1" applyAlignment="1">
      <alignment horizontal="center" vertical="center"/>
    </xf>
    <xf numFmtId="167" fontId="8" fillId="4" borderId="18" xfId="1" applyNumberFormat="1" applyFont="1" applyFill="1" applyBorder="1" applyAlignment="1">
      <alignment horizontal="center" vertical="center"/>
    </xf>
    <xf numFmtId="167" fontId="8" fillId="4" borderId="30" xfId="1" applyNumberFormat="1" applyFont="1" applyFill="1" applyBorder="1" applyAlignment="1">
      <alignment horizontal="center" vertical="center"/>
    </xf>
    <xf numFmtId="9" fontId="7" fillId="0" borderId="17" xfId="2" applyFont="1" applyBorder="1" applyAlignment="1">
      <alignment horizontal="center" vertical="center" wrapText="1"/>
    </xf>
    <xf numFmtId="9" fontId="7" fillId="0" borderId="18" xfId="2" applyFont="1" applyBorder="1" applyAlignment="1">
      <alignment horizontal="center" vertical="center" wrapText="1"/>
    </xf>
    <xf numFmtId="9" fontId="7" fillId="0" borderId="19" xfId="2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167" fontId="7" fillId="4" borderId="12" xfId="1" applyNumberFormat="1" applyFont="1" applyFill="1" applyBorder="1" applyAlignment="1">
      <alignment horizontal="center" vertical="center"/>
    </xf>
    <xf numFmtId="9" fontId="7" fillId="4" borderId="13" xfId="2" applyFont="1" applyFill="1" applyBorder="1" applyAlignment="1">
      <alignment horizontal="center" vertical="center" wrapText="1"/>
    </xf>
    <xf numFmtId="9" fontId="7" fillId="4" borderId="14" xfId="2" applyFont="1" applyFill="1" applyBorder="1" applyAlignment="1">
      <alignment horizontal="center" vertical="center" wrapText="1"/>
    </xf>
    <xf numFmtId="9" fontId="7" fillId="4" borderId="15" xfId="2" applyFont="1" applyFill="1" applyBorder="1" applyAlignment="1">
      <alignment horizontal="center" vertical="center" wrapText="1"/>
    </xf>
  </cellXfs>
  <cellStyles count="7">
    <cellStyle name="Millares" xfId="6" builtinId="3"/>
    <cellStyle name="Moneda" xfId="1" builtinId="4"/>
    <cellStyle name="Normal" xfId="0" builtinId="0"/>
    <cellStyle name="Normal 2" xfId="3"/>
    <cellStyle name="Normal 3" xfId="4"/>
    <cellStyle name="Porcentaje" xfId="2" builtinId="5"/>
    <cellStyle name="Porcentaje 2" xf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1111702</xdr:colOff>
      <xdr:row>1</xdr:row>
      <xdr:rowOff>59417</xdr:rowOff>
    </xdr:from>
    <xdr:to>
      <xdr:col>1</xdr:col>
      <xdr:colOff>2254250</xdr:colOff>
      <xdr:row>5</xdr:row>
      <xdr:rowOff>142875</xdr:rowOff>
    </xdr:to>
    <xdr:sp macro="" textlink="">
      <xdr:nvSpPr>
        <xdr:cNvPr id="2" name="object 3"/>
        <xdr:cNvSpPr>
          <a:spLocks noChangeArrowheads="1"/>
        </xdr:cNvSpPr>
      </xdr:nvSpPr>
      <xdr:spPr bwMode="auto">
        <a:xfrm>
          <a:off x="1270452" y="297542"/>
          <a:ext cx="1142548" cy="1035958"/>
        </a:xfrm>
        <a:prstGeom prst="rect">
          <a:avLst/>
        </a:prstGeom>
        <a:blipFill dpi="0" rotWithShape="1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428625</xdr:colOff>
      <xdr:row>4</xdr:row>
      <xdr:rowOff>142875</xdr:rowOff>
    </xdr:from>
    <xdr:to>
      <xdr:col>14</xdr:col>
      <xdr:colOff>1355842</xdr:colOff>
      <xdr:row>8</xdr:row>
      <xdr:rowOff>33083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096875" y="781050"/>
          <a:ext cx="920576" cy="73158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282575</xdr:colOff>
      <xdr:row>0</xdr:row>
      <xdr:rowOff>98425</xdr:rowOff>
    </xdr:from>
    <xdr:to>
      <xdr:col>8</xdr:col>
      <xdr:colOff>368300</xdr:colOff>
      <xdr:row>0</xdr:row>
      <xdr:rowOff>1060450</xdr:rowOff>
    </xdr:to>
    <xdr:pic>
      <xdr:nvPicPr>
        <xdr:cNvPr id="2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99325" y="98425"/>
          <a:ext cx="1069975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136072</xdr:rowOff>
    </xdr:from>
    <xdr:to>
      <xdr:col>19</xdr:col>
      <xdr:colOff>32040</xdr:colOff>
      <xdr:row>35</xdr:row>
      <xdr:rowOff>54430</xdr:rowOff>
    </xdr:to>
    <xdr:pic>
      <xdr:nvPicPr>
        <xdr:cNvPr id="3" name="Imagen 2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172" t="11720" r="2727" b="21774"/>
        <a:stretch/>
      </xdr:blipFill>
      <xdr:spPr>
        <a:xfrm>
          <a:off x="152400" y="136072"/>
          <a:ext cx="14357640" cy="563335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martinez/AppData/Local/Temp/dea0f3fb-5c2c-4e38-9cd8-d00dc2abd715_Ejecuci&#243;n%20Presupuestaria%20Marzo%202025.zip.715/EJECUCION%20PRESUP.%20MENSUA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LUIS%20-RELACIONADO%20AL%20PRESUPUESTO%202022\PRESUP.%20APROBADO%20%202022PARA%20PROGRAMA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JEC. DE GASTOS Y APLICAC. FIN"/>
    </sheetNames>
    <sheetDataSet>
      <sheetData sheetId="0">
        <row r="21">
          <cell r="D21">
            <v>68354.89</v>
          </cell>
          <cell r="E21">
            <v>63921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 EL DEFICIT"/>
      <sheetName val="SIN DEFICIT"/>
    </sheetNames>
    <sheetDataSet>
      <sheetData sheetId="0"/>
      <sheetData sheetId="1">
        <row r="21">
          <cell r="B21" t="str">
            <v>2.2.3.1.01</v>
          </cell>
          <cell r="C21" t="str">
            <v>Viáticos Dentro del País</v>
          </cell>
          <cell r="P21">
            <v>1800000</v>
          </cell>
        </row>
        <row r="22">
          <cell r="C22" t="str">
            <v>Alquileres de  equipos de transporte tracción</v>
          </cell>
          <cell r="P22">
            <v>200000</v>
          </cell>
        </row>
        <row r="31">
          <cell r="B31" t="str">
            <v>2.3.7.1.01</v>
          </cell>
          <cell r="C31" t="str">
            <v>Gasolina</v>
          </cell>
          <cell r="P31">
            <v>3780000</v>
          </cell>
        </row>
        <row r="34">
          <cell r="B34" t="str">
            <v>2.3.9.9.01</v>
          </cell>
          <cell r="C34" t="str">
            <v>Productos y utiles varios</v>
          </cell>
          <cell r="P34">
            <v>420000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V98"/>
  <sheetViews>
    <sheetView tabSelected="1" topLeftCell="B70" zoomScale="60" zoomScaleNormal="60" workbookViewId="0">
      <selection activeCell="N91" sqref="N91"/>
    </sheetView>
  </sheetViews>
  <sheetFormatPr baseColWidth="10" defaultColWidth="11.44140625" defaultRowHeight="15.6" x14ac:dyDescent="0.3"/>
  <cols>
    <col min="1" max="1" width="2.33203125" style="86" customWidth="1"/>
    <col min="2" max="2" width="61.5546875" style="85" customWidth="1"/>
    <col min="3" max="3" width="24" style="45" bestFit="1" customWidth="1"/>
    <col min="4" max="4" width="21.109375" style="86" bestFit="1" customWidth="1"/>
    <col min="5" max="5" width="21.109375" style="85" bestFit="1" customWidth="1"/>
    <col min="6" max="6" width="21.109375" style="129" bestFit="1" customWidth="1"/>
    <col min="7" max="7" width="32.109375" style="85" bestFit="1" customWidth="1"/>
    <col min="8" max="13" width="19.6640625" style="85" bestFit="1" customWidth="1"/>
    <col min="14" max="14" width="20.109375" style="85" customWidth="1"/>
    <col min="15" max="15" width="20.5546875" style="85" customWidth="1"/>
    <col min="16" max="16" width="26.88671875" style="85" bestFit="1" customWidth="1"/>
    <col min="17" max="17" width="2.6640625" style="86" customWidth="1"/>
    <col min="18" max="18" width="25.33203125" style="86" customWidth="1"/>
    <col min="19" max="16384" width="11.44140625" style="86"/>
  </cols>
  <sheetData>
    <row r="1" spans="2:22" ht="16.2" thickBot="1" x14ac:dyDescent="0.35"/>
    <row r="2" spans="2:22" x14ac:dyDescent="0.3">
      <c r="B2" s="148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50"/>
    </row>
    <row r="3" spans="2:22" x14ac:dyDescent="0.3">
      <c r="B3" s="151"/>
      <c r="C3" s="152"/>
      <c r="D3" s="152"/>
      <c r="E3" s="152"/>
      <c r="F3" s="152"/>
      <c r="G3" s="152"/>
      <c r="H3" s="152"/>
      <c r="I3" s="152"/>
      <c r="J3" s="152"/>
      <c r="K3" s="152"/>
      <c r="L3" s="152"/>
      <c r="M3" s="152"/>
      <c r="N3" s="152"/>
      <c r="O3" s="152"/>
      <c r="P3" s="153"/>
    </row>
    <row r="4" spans="2:22" x14ac:dyDescent="0.3">
      <c r="B4" s="151"/>
      <c r="C4" s="152"/>
      <c r="D4" s="152"/>
      <c r="E4" s="152"/>
      <c r="F4" s="152"/>
      <c r="G4" s="152"/>
      <c r="H4" s="152"/>
      <c r="I4" s="152"/>
      <c r="J4" s="152"/>
      <c r="K4" s="152"/>
      <c r="L4" s="152"/>
      <c r="M4" s="152"/>
      <c r="N4" s="152"/>
      <c r="O4" s="152"/>
      <c r="P4" s="153"/>
    </row>
    <row r="5" spans="2:22" x14ac:dyDescent="0.3">
      <c r="B5" s="151"/>
      <c r="C5" s="152"/>
      <c r="D5" s="152"/>
      <c r="E5" s="152"/>
      <c r="F5" s="152"/>
      <c r="G5" s="152"/>
      <c r="H5" s="152"/>
      <c r="I5" s="152"/>
      <c r="J5" s="152"/>
      <c r="K5" s="152"/>
      <c r="L5" s="152"/>
      <c r="M5" s="152"/>
      <c r="N5" s="152"/>
      <c r="O5" s="152"/>
      <c r="P5" s="153"/>
    </row>
    <row r="6" spans="2:22" x14ac:dyDescent="0.3">
      <c r="B6" s="151"/>
      <c r="C6" s="152"/>
      <c r="D6" s="152"/>
      <c r="E6" s="152"/>
      <c r="F6" s="152"/>
      <c r="G6" s="152"/>
      <c r="H6" s="152"/>
      <c r="I6" s="152"/>
      <c r="J6" s="152"/>
      <c r="K6" s="152"/>
      <c r="L6" s="152"/>
      <c r="M6" s="152"/>
      <c r="N6" s="152"/>
      <c r="O6" s="152"/>
      <c r="P6" s="153"/>
    </row>
    <row r="7" spans="2:22" x14ac:dyDescent="0.3">
      <c r="B7" s="87" t="s">
        <v>0</v>
      </c>
      <c r="C7" s="88"/>
      <c r="D7" s="88"/>
      <c r="E7" s="88"/>
      <c r="F7" s="88"/>
      <c r="G7" s="88"/>
      <c r="H7" s="88"/>
      <c r="I7" s="88"/>
      <c r="J7" s="88"/>
      <c r="K7" s="88"/>
      <c r="L7" s="88"/>
      <c r="M7" s="88"/>
      <c r="N7" s="88"/>
      <c r="O7" s="88"/>
      <c r="P7" s="89"/>
      <c r="Q7" s="90"/>
      <c r="R7" s="88"/>
      <c r="S7" s="88"/>
      <c r="T7" s="88"/>
      <c r="U7" s="88"/>
      <c r="V7" s="88"/>
    </row>
    <row r="8" spans="2:22" x14ac:dyDescent="0.3">
      <c r="B8" s="91" t="s">
        <v>1</v>
      </c>
      <c r="C8" s="92"/>
      <c r="D8" s="92"/>
      <c r="E8" s="92"/>
      <c r="F8" s="92"/>
      <c r="G8" s="92"/>
      <c r="H8" s="92"/>
      <c r="I8" s="92"/>
      <c r="J8" s="92"/>
      <c r="K8" s="92"/>
      <c r="L8" s="92"/>
      <c r="M8" s="92"/>
      <c r="N8" s="92"/>
      <c r="O8" s="92"/>
      <c r="P8" s="93"/>
      <c r="Q8" s="94"/>
      <c r="R8" s="88"/>
      <c r="S8" s="88"/>
      <c r="T8" s="88"/>
      <c r="U8" s="88"/>
      <c r="V8" s="88"/>
    </row>
    <row r="9" spans="2:22" x14ac:dyDescent="0.3">
      <c r="B9" s="87" t="s">
        <v>71</v>
      </c>
      <c r="C9" s="88"/>
      <c r="D9" s="88"/>
      <c r="E9" s="88"/>
      <c r="F9" s="88"/>
      <c r="G9" s="88"/>
      <c r="H9" s="88"/>
      <c r="I9" s="88"/>
      <c r="J9" s="88"/>
      <c r="K9" s="88"/>
      <c r="L9" s="88"/>
      <c r="M9" s="88"/>
      <c r="N9" s="88"/>
      <c r="O9" s="88"/>
      <c r="P9" s="89"/>
      <c r="Q9" s="90"/>
      <c r="R9" s="88"/>
      <c r="S9" s="88"/>
      <c r="T9" s="88"/>
      <c r="U9" s="88"/>
      <c r="V9" s="88"/>
    </row>
    <row r="10" spans="2:22" ht="25.8" x14ac:dyDescent="0.3">
      <c r="B10" s="128" t="s">
        <v>152</v>
      </c>
      <c r="C10" s="88"/>
      <c r="D10" s="88"/>
      <c r="E10" s="88"/>
      <c r="F10" s="88"/>
      <c r="G10" s="88"/>
      <c r="H10" s="88"/>
      <c r="I10" s="88"/>
      <c r="J10" s="88"/>
      <c r="K10" s="88"/>
      <c r="L10" s="88"/>
      <c r="M10" s="88"/>
      <c r="N10" s="88"/>
      <c r="O10" s="88"/>
      <c r="P10" s="89"/>
      <c r="Q10" s="90"/>
      <c r="R10" s="88"/>
      <c r="S10" s="88"/>
      <c r="T10" s="88"/>
      <c r="U10" s="88"/>
      <c r="V10" s="88"/>
    </row>
    <row r="11" spans="2:22" ht="16.2" thickBot="1" x14ac:dyDescent="0.35">
      <c r="B11" s="82"/>
      <c r="C11" s="83"/>
      <c r="D11" s="95"/>
      <c r="E11" s="95"/>
      <c r="F11" s="95"/>
      <c r="G11" s="95"/>
      <c r="H11" s="95"/>
      <c r="I11" s="95"/>
      <c r="J11" s="95"/>
      <c r="K11" s="95"/>
      <c r="L11" s="95"/>
      <c r="M11" s="95"/>
      <c r="N11" s="95"/>
      <c r="O11" s="95"/>
      <c r="P11" s="96"/>
      <c r="Q11" s="88"/>
      <c r="R11" s="88"/>
      <c r="S11" s="88"/>
      <c r="T11" s="88"/>
      <c r="U11" s="88"/>
      <c r="V11" s="88"/>
    </row>
    <row r="12" spans="2:22" x14ac:dyDescent="0.3">
      <c r="D12" s="154" t="s">
        <v>48</v>
      </c>
      <c r="E12" s="154"/>
      <c r="F12" s="154"/>
      <c r="G12" s="154"/>
      <c r="H12" s="154"/>
      <c r="I12" s="154"/>
      <c r="J12" s="154"/>
      <c r="K12" s="154"/>
      <c r="L12" s="154"/>
      <c r="M12" s="154"/>
      <c r="N12" s="154"/>
      <c r="O12" s="154"/>
      <c r="P12" s="97"/>
      <c r="Q12" s="88"/>
      <c r="R12" s="88"/>
      <c r="S12" s="88"/>
      <c r="T12" s="88"/>
      <c r="U12" s="88"/>
      <c r="V12" s="88"/>
    </row>
    <row r="13" spans="2:22" ht="60.75" customHeight="1" thickBot="1" x14ac:dyDescent="0.35">
      <c r="B13" s="42" t="s">
        <v>73</v>
      </c>
      <c r="C13" s="46" t="s">
        <v>74</v>
      </c>
      <c r="D13" s="46" t="s">
        <v>75</v>
      </c>
      <c r="E13" s="42" t="s">
        <v>76</v>
      </c>
      <c r="F13" s="46" t="s">
        <v>77</v>
      </c>
      <c r="G13" s="46" t="s">
        <v>78</v>
      </c>
      <c r="H13" s="58" t="s">
        <v>79</v>
      </c>
      <c r="I13" s="58" t="s">
        <v>80</v>
      </c>
      <c r="J13" s="42" t="s">
        <v>81</v>
      </c>
      <c r="K13" s="42" t="s">
        <v>82</v>
      </c>
      <c r="L13" s="42" t="s">
        <v>83</v>
      </c>
      <c r="M13" s="58" t="s">
        <v>84</v>
      </c>
      <c r="N13" s="58" t="s">
        <v>85</v>
      </c>
      <c r="O13" s="58" t="s">
        <v>86</v>
      </c>
      <c r="P13" s="42" t="s">
        <v>151</v>
      </c>
    </row>
    <row r="14" spans="2:22" s="45" customFormat="1" ht="16.2" thickBot="1" x14ac:dyDescent="0.35">
      <c r="B14" s="98" t="s">
        <v>87</v>
      </c>
      <c r="C14" s="62">
        <f>+SUM(C15:C19)</f>
        <v>41780248</v>
      </c>
      <c r="D14" s="72">
        <f>+SUM(D15:D19)</f>
        <v>2987670.7800000003</v>
      </c>
      <c r="E14" s="72">
        <f t="shared" ref="E14:O14" si="0">+SUM(E15:E19)</f>
        <v>2987670.7800000003</v>
      </c>
      <c r="F14" s="72">
        <f t="shared" si="0"/>
        <v>2987670.7800000003</v>
      </c>
      <c r="G14" s="72">
        <f t="shared" si="0"/>
        <v>2974652.32</v>
      </c>
      <c r="H14" s="72">
        <f t="shared" si="0"/>
        <v>0</v>
      </c>
      <c r="I14" s="62">
        <f t="shared" si="0"/>
        <v>0</v>
      </c>
      <c r="J14" s="62">
        <f t="shared" si="0"/>
        <v>0</v>
      </c>
      <c r="K14" s="62">
        <f t="shared" si="0"/>
        <v>0</v>
      </c>
      <c r="L14" s="62">
        <f t="shared" si="0"/>
        <v>0</v>
      </c>
      <c r="M14" s="62">
        <f t="shared" si="0"/>
        <v>0</v>
      </c>
      <c r="N14" s="62">
        <f t="shared" si="0"/>
        <v>0</v>
      </c>
      <c r="O14" s="62">
        <f t="shared" si="0"/>
        <v>0</v>
      </c>
      <c r="P14" s="53">
        <f>+SUM(D14:O14)</f>
        <v>11937664.66</v>
      </c>
    </row>
    <row r="15" spans="2:22" x14ac:dyDescent="0.3">
      <c r="B15" s="99" t="s">
        <v>88</v>
      </c>
      <c r="C15" s="63">
        <v>30782400</v>
      </c>
      <c r="D15" s="131">
        <v>2315800</v>
      </c>
      <c r="E15" s="132">
        <v>2315800</v>
      </c>
      <c r="F15" s="80">
        <v>2315800</v>
      </c>
      <c r="G15" s="80">
        <v>2315800</v>
      </c>
      <c r="H15" s="81"/>
      <c r="I15" s="50"/>
      <c r="J15" s="50"/>
      <c r="K15" s="50"/>
      <c r="L15" s="50"/>
      <c r="M15" s="50"/>
      <c r="N15" s="50"/>
      <c r="O15" s="59"/>
      <c r="P15" s="74">
        <f>+SUM(D15:O15)</f>
        <v>9263200</v>
      </c>
    </row>
    <row r="16" spans="2:22" x14ac:dyDescent="0.3">
      <c r="B16" s="101" t="s">
        <v>89</v>
      </c>
      <c r="C16" s="64">
        <v>6384800</v>
      </c>
      <c r="D16" s="100">
        <v>327000</v>
      </c>
      <c r="E16" s="61">
        <v>327000</v>
      </c>
      <c r="F16" s="67">
        <v>327000</v>
      </c>
      <c r="G16" s="67">
        <v>312000</v>
      </c>
      <c r="H16" s="51"/>
      <c r="I16" s="51"/>
      <c r="J16" s="51"/>
      <c r="K16" s="51"/>
      <c r="L16" s="51"/>
      <c r="M16" s="51"/>
      <c r="N16" s="51"/>
      <c r="O16" s="60"/>
      <c r="P16" s="74">
        <f t="shared" ref="P16:P19" si="1">+SUM(D16:O16)</f>
        <v>1293000</v>
      </c>
    </row>
    <row r="17" spans="2:16" x14ac:dyDescent="0.3">
      <c r="B17" s="101" t="s">
        <v>90</v>
      </c>
      <c r="C17" s="64">
        <v>0</v>
      </c>
      <c r="D17" s="102">
        <v>0</v>
      </c>
      <c r="E17" s="61">
        <v>0</v>
      </c>
      <c r="F17" s="67">
        <v>0</v>
      </c>
      <c r="G17" s="67">
        <v>0</v>
      </c>
      <c r="H17" s="51"/>
      <c r="I17" s="51"/>
      <c r="J17" s="51"/>
      <c r="K17" s="51"/>
      <c r="L17" s="51"/>
      <c r="M17" s="51"/>
      <c r="N17" s="51"/>
      <c r="O17" s="60"/>
      <c r="P17" s="74">
        <f t="shared" si="1"/>
        <v>0</v>
      </c>
    </row>
    <row r="18" spans="2:16" x14ac:dyDescent="0.3">
      <c r="B18" s="101" t="s">
        <v>91</v>
      </c>
      <c r="C18" s="64">
        <v>410000</v>
      </c>
      <c r="D18" s="102">
        <v>0</v>
      </c>
      <c r="E18" s="61">
        <v>0</v>
      </c>
      <c r="F18" s="67">
        <v>0</v>
      </c>
      <c r="G18" s="67">
        <v>0</v>
      </c>
      <c r="H18" s="51"/>
      <c r="I18" s="51"/>
      <c r="J18" s="51"/>
      <c r="K18" s="51"/>
      <c r="L18" s="51"/>
      <c r="M18" s="51"/>
      <c r="N18" s="51"/>
      <c r="O18" s="60"/>
      <c r="P18" s="74">
        <f t="shared" si="1"/>
        <v>0</v>
      </c>
    </row>
    <row r="19" spans="2:16" ht="16.2" thickBot="1" x14ac:dyDescent="0.35">
      <c r="B19" s="103" t="s">
        <v>92</v>
      </c>
      <c r="C19" s="75">
        <v>4203048</v>
      </c>
      <c r="D19" s="104">
        <v>344870.78</v>
      </c>
      <c r="E19" s="76">
        <v>344870.78</v>
      </c>
      <c r="F19" s="133">
        <v>344870.78</v>
      </c>
      <c r="G19" s="133">
        <v>346852.31999999995</v>
      </c>
      <c r="H19" s="77"/>
      <c r="I19" s="77"/>
      <c r="J19" s="77"/>
      <c r="K19" s="77"/>
      <c r="L19" s="77"/>
      <c r="M19" s="77"/>
      <c r="N19" s="77"/>
      <c r="O19" s="78"/>
      <c r="P19" s="79">
        <f t="shared" si="1"/>
        <v>1381464.6600000001</v>
      </c>
    </row>
    <row r="20" spans="2:16" ht="16.2" thickBot="1" x14ac:dyDescent="0.35">
      <c r="B20" s="105" t="s">
        <v>93</v>
      </c>
      <c r="C20" s="72">
        <f>+SUM(C21:C29)</f>
        <v>4350000</v>
      </c>
      <c r="D20" s="72">
        <f t="shared" ref="D20:O20" si="2">+SUM(D21:D29)</f>
        <v>253517.43</v>
      </c>
      <c r="E20" s="72">
        <f t="shared" si="2"/>
        <v>216738.89</v>
      </c>
      <c r="F20" s="72">
        <f>+SUM(F21:F29)</f>
        <v>275897</v>
      </c>
      <c r="G20" s="72">
        <f>+SUM(G21:G29)</f>
        <v>206550</v>
      </c>
      <c r="H20" s="72">
        <f t="shared" si="2"/>
        <v>0</v>
      </c>
      <c r="I20" s="72">
        <f t="shared" si="2"/>
        <v>0</v>
      </c>
      <c r="J20" s="72">
        <f t="shared" si="2"/>
        <v>0</v>
      </c>
      <c r="K20" s="72">
        <f t="shared" si="2"/>
        <v>0</v>
      </c>
      <c r="L20" s="72">
        <f t="shared" si="2"/>
        <v>0</v>
      </c>
      <c r="M20" s="72">
        <f t="shared" si="2"/>
        <v>0</v>
      </c>
      <c r="N20" s="72">
        <f t="shared" si="2"/>
        <v>0</v>
      </c>
      <c r="O20" s="72">
        <f t="shared" si="2"/>
        <v>0</v>
      </c>
      <c r="P20" s="73">
        <f t="shared" ref="P20:P58" si="3">+SUM(D20:O20)</f>
        <v>952703.32000000007</v>
      </c>
    </row>
    <row r="21" spans="2:16" x14ac:dyDescent="0.3">
      <c r="B21" s="99" t="s">
        <v>94</v>
      </c>
      <c r="C21" s="80">
        <v>1200000</v>
      </c>
      <c r="D21" s="106">
        <v>253517.43</v>
      </c>
      <c r="E21" s="81">
        <f>+'[1]EJEC. DE GASTOS Y APLICAC. FIN'!$D$21</f>
        <v>68354.89</v>
      </c>
      <c r="F21" s="80">
        <f>+'[1]EJEC. DE GASTOS Y APLICAC. FIN'!$E$21</f>
        <v>63921</v>
      </c>
      <c r="G21" s="80">
        <v>0</v>
      </c>
      <c r="H21" s="81"/>
      <c r="I21" s="81"/>
      <c r="J21" s="81"/>
      <c r="K21" s="81"/>
      <c r="L21" s="81"/>
      <c r="M21" s="81"/>
      <c r="N21" s="81"/>
      <c r="O21" s="81"/>
      <c r="P21" s="81">
        <f t="shared" si="3"/>
        <v>385793.32</v>
      </c>
    </row>
    <row r="22" spans="2:16" x14ac:dyDescent="0.3">
      <c r="B22" s="101" t="s">
        <v>95</v>
      </c>
      <c r="C22" s="67">
        <v>110000</v>
      </c>
      <c r="D22" s="67"/>
      <c r="E22" s="51"/>
      <c r="F22" s="67"/>
      <c r="G22" s="67">
        <v>0</v>
      </c>
      <c r="H22" s="51"/>
      <c r="I22" s="51"/>
      <c r="J22" s="51"/>
      <c r="K22" s="51"/>
      <c r="L22" s="51"/>
      <c r="M22" s="51"/>
      <c r="N22" s="51"/>
      <c r="O22" s="51"/>
      <c r="P22" s="51">
        <f t="shared" si="3"/>
        <v>0</v>
      </c>
    </row>
    <row r="23" spans="2:16" x14ac:dyDescent="0.3">
      <c r="B23" s="101" t="s">
        <v>96</v>
      </c>
      <c r="C23" s="67">
        <v>1800000</v>
      </c>
      <c r="D23" s="67"/>
      <c r="E23" s="51">
        <v>61300</v>
      </c>
      <c r="F23" s="67">
        <v>81350</v>
      </c>
      <c r="G23" s="67">
        <v>203000</v>
      </c>
      <c r="H23" s="51"/>
      <c r="I23" s="51"/>
      <c r="J23" s="51"/>
      <c r="K23" s="51"/>
      <c r="L23" s="51"/>
      <c r="M23" s="51"/>
      <c r="N23" s="51"/>
      <c r="O23" s="51"/>
      <c r="P23" s="51">
        <f t="shared" si="3"/>
        <v>345650</v>
      </c>
    </row>
    <row r="24" spans="2:16" x14ac:dyDescent="0.3">
      <c r="B24" s="101" t="s">
        <v>97</v>
      </c>
      <c r="C24" s="67">
        <v>0</v>
      </c>
      <c r="D24" s="67"/>
      <c r="E24" s="51"/>
      <c r="F24" s="67"/>
      <c r="G24" s="67">
        <v>2500</v>
      </c>
      <c r="H24" s="51"/>
      <c r="I24" s="51"/>
      <c r="J24" s="51"/>
      <c r="K24" s="51"/>
      <c r="L24" s="51"/>
      <c r="M24" s="51"/>
      <c r="N24" s="51"/>
      <c r="O24" s="51"/>
      <c r="P24" s="51">
        <f t="shared" si="3"/>
        <v>2500</v>
      </c>
    </row>
    <row r="25" spans="2:16" x14ac:dyDescent="0.3">
      <c r="B25" s="101" t="s">
        <v>98</v>
      </c>
      <c r="C25" s="67">
        <v>300000</v>
      </c>
      <c r="D25" s="67"/>
      <c r="E25" s="51">
        <v>87084</v>
      </c>
      <c r="F25" s="67">
        <v>130626</v>
      </c>
      <c r="G25" s="67">
        <v>0</v>
      </c>
      <c r="H25" s="51"/>
      <c r="I25" s="51"/>
      <c r="J25" s="51"/>
      <c r="K25" s="51"/>
      <c r="L25" s="51"/>
      <c r="M25" s="51"/>
      <c r="N25" s="51"/>
      <c r="O25" s="51"/>
      <c r="P25" s="51">
        <f t="shared" si="3"/>
        <v>217710</v>
      </c>
    </row>
    <row r="26" spans="2:16" x14ac:dyDescent="0.3">
      <c r="B26" s="101" t="s">
        <v>99</v>
      </c>
      <c r="C26" s="67">
        <v>120000</v>
      </c>
      <c r="D26" s="67"/>
      <c r="E26" s="51"/>
      <c r="F26" s="67"/>
      <c r="G26" s="67">
        <v>0</v>
      </c>
      <c r="H26" s="51"/>
      <c r="I26" s="51"/>
      <c r="J26" s="51"/>
      <c r="K26" s="51"/>
      <c r="L26" s="51"/>
      <c r="M26" s="51"/>
      <c r="N26" s="51"/>
      <c r="O26" s="51"/>
      <c r="P26" s="51">
        <f t="shared" si="3"/>
        <v>0</v>
      </c>
    </row>
    <row r="27" spans="2:16" ht="31.2" x14ac:dyDescent="0.3">
      <c r="B27" s="101" t="s">
        <v>100</v>
      </c>
      <c r="C27" s="67">
        <v>265000</v>
      </c>
      <c r="D27" s="67"/>
      <c r="E27" s="51"/>
      <c r="F27" s="67"/>
      <c r="G27" s="67">
        <v>0</v>
      </c>
      <c r="H27" s="51"/>
      <c r="I27" s="51"/>
      <c r="J27" s="51"/>
      <c r="K27" s="51"/>
      <c r="L27" s="51"/>
      <c r="M27" s="51"/>
      <c r="N27" s="51"/>
      <c r="O27" s="51"/>
      <c r="P27" s="51">
        <f t="shared" si="3"/>
        <v>0</v>
      </c>
    </row>
    <row r="28" spans="2:16" ht="31.2" x14ac:dyDescent="0.3">
      <c r="B28" s="101" t="s">
        <v>101</v>
      </c>
      <c r="C28" s="67">
        <v>255000</v>
      </c>
      <c r="D28" s="67"/>
      <c r="E28" s="51"/>
      <c r="F28" s="67"/>
      <c r="G28" s="67">
        <v>1050</v>
      </c>
      <c r="H28" s="51"/>
      <c r="I28" s="51"/>
      <c r="J28" s="51"/>
      <c r="K28" s="51"/>
      <c r="L28" s="51"/>
      <c r="M28" s="51"/>
      <c r="N28" s="51"/>
      <c r="O28" s="51"/>
      <c r="P28" s="51">
        <f t="shared" si="3"/>
        <v>1050</v>
      </c>
    </row>
    <row r="29" spans="2:16" ht="16.2" thickBot="1" x14ac:dyDescent="0.35">
      <c r="B29" s="103" t="s">
        <v>102</v>
      </c>
      <c r="C29" s="68">
        <v>300000</v>
      </c>
      <c r="D29" s="68">
        <f>+SUM(D30:D39)</f>
        <v>0</v>
      </c>
      <c r="E29" s="52">
        <f t="shared" ref="E29:O29" si="4">+SUM(E30:E39)</f>
        <v>0</v>
      </c>
      <c r="F29" s="68">
        <v>0</v>
      </c>
      <c r="G29" s="68">
        <v>0</v>
      </c>
      <c r="H29" s="52">
        <f t="shared" si="4"/>
        <v>0</v>
      </c>
      <c r="I29" s="52">
        <f t="shared" si="4"/>
        <v>0</v>
      </c>
      <c r="J29" s="52">
        <f t="shared" si="4"/>
        <v>0</v>
      </c>
      <c r="K29" s="52">
        <f t="shared" si="4"/>
        <v>0</v>
      </c>
      <c r="L29" s="52">
        <f t="shared" si="4"/>
        <v>0</v>
      </c>
      <c r="M29" s="52">
        <f t="shared" si="4"/>
        <v>0</v>
      </c>
      <c r="N29" s="52">
        <f t="shared" si="4"/>
        <v>0</v>
      </c>
      <c r="O29" s="52">
        <f t="shared" si="4"/>
        <v>0</v>
      </c>
      <c r="P29" s="52">
        <f>+SUM(D29:O29)</f>
        <v>0</v>
      </c>
    </row>
    <row r="30" spans="2:16" s="107" customFormat="1" ht="16.2" thickBot="1" x14ac:dyDescent="0.35">
      <c r="B30" s="105" t="s">
        <v>103</v>
      </c>
      <c r="C30" s="65">
        <f>+SUM(C31:C39)</f>
        <v>7307211</v>
      </c>
      <c r="D30" s="65">
        <f t="shared" ref="D30:O30" si="5">+SUM(D31:D39)</f>
        <v>0</v>
      </c>
      <c r="E30" s="65">
        <f t="shared" si="5"/>
        <v>0</v>
      </c>
      <c r="F30" s="65">
        <f t="shared" si="5"/>
        <v>1194234</v>
      </c>
      <c r="G30" s="65">
        <f t="shared" si="5"/>
        <v>788179.57000000007</v>
      </c>
      <c r="H30" s="65">
        <f t="shared" si="5"/>
        <v>0</v>
      </c>
      <c r="I30" s="65">
        <f t="shared" si="5"/>
        <v>0</v>
      </c>
      <c r="J30" s="65">
        <f t="shared" si="5"/>
        <v>0</v>
      </c>
      <c r="K30" s="65">
        <f t="shared" si="5"/>
        <v>0</v>
      </c>
      <c r="L30" s="65">
        <f t="shared" si="5"/>
        <v>0</v>
      </c>
      <c r="M30" s="65">
        <f t="shared" si="5"/>
        <v>0</v>
      </c>
      <c r="N30" s="65">
        <f t="shared" si="5"/>
        <v>0</v>
      </c>
      <c r="O30" s="65">
        <f t="shared" si="5"/>
        <v>0</v>
      </c>
      <c r="P30" s="54">
        <f t="shared" si="3"/>
        <v>1982413.57</v>
      </c>
    </row>
    <row r="31" spans="2:16" ht="36" customHeight="1" x14ac:dyDescent="0.3">
      <c r="B31" s="99" t="s">
        <v>104</v>
      </c>
      <c r="C31" s="66">
        <v>570000</v>
      </c>
      <c r="D31" s="66"/>
      <c r="E31" s="50"/>
      <c r="F31" s="66">
        <v>0</v>
      </c>
      <c r="G31" s="66">
        <v>388890.58</v>
      </c>
      <c r="H31" s="50"/>
      <c r="I31" s="50"/>
      <c r="J31" s="50"/>
      <c r="K31" s="50"/>
      <c r="L31" s="50"/>
      <c r="M31" s="50"/>
      <c r="N31" s="50"/>
      <c r="O31" s="50"/>
      <c r="P31" s="50">
        <f t="shared" si="3"/>
        <v>388890.58</v>
      </c>
    </row>
    <row r="32" spans="2:16" x14ac:dyDescent="0.3">
      <c r="B32" s="101" t="s">
        <v>105</v>
      </c>
      <c r="C32" s="67">
        <v>410000</v>
      </c>
      <c r="D32" s="67"/>
      <c r="E32" s="51"/>
      <c r="F32" s="67"/>
      <c r="G32" s="67">
        <v>0</v>
      </c>
      <c r="H32" s="51"/>
      <c r="I32" s="51"/>
      <c r="J32" s="51"/>
      <c r="K32" s="51"/>
      <c r="L32" s="51"/>
      <c r="M32" s="51"/>
      <c r="N32" s="51"/>
      <c r="O32" s="51"/>
      <c r="P32" s="51">
        <f t="shared" si="3"/>
        <v>0</v>
      </c>
    </row>
    <row r="33" spans="2:17" x14ac:dyDescent="0.3">
      <c r="B33" s="101" t="s">
        <v>106</v>
      </c>
      <c r="C33" s="67">
        <v>400000</v>
      </c>
      <c r="D33" s="67"/>
      <c r="E33" s="51"/>
      <c r="F33" s="67"/>
      <c r="G33" s="67">
        <v>977.73</v>
      </c>
      <c r="H33" s="51"/>
      <c r="I33" s="51"/>
      <c r="J33" s="51"/>
      <c r="K33" s="51"/>
      <c r="L33" s="51"/>
      <c r="M33" s="51"/>
      <c r="N33" s="51"/>
      <c r="O33" s="51"/>
      <c r="P33" s="51">
        <f t="shared" si="3"/>
        <v>977.73</v>
      </c>
    </row>
    <row r="34" spans="2:17" x14ac:dyDescent="0.3">
      <c r="B34" s="101" t="s">
        <v>107</v>
      </c>
      <c r="C34" s="67">
        <v>0</v>
      </c>
      <c r="D34" s="67"/>
      <c r="E34" s="51"/>
      <c r="F34" s="67"/>
      <c r="G34" s="67">
        <v>0</v>
      </c>
      <c r="H34" s="51"/>
      <c r="I34" s="51"/>
      <c r="J34" s="51"/>
      <c r="K34" s="51"/>
      <c r="L34" s="51"/>
      <c r="M34" s="51"/>
      <c r="N34" s="51"/>
      <c r="O34" s="51"/>
      <c r="P34" s="51">
        <f t="shared" si="3"/>
        <v>0</v>
      </c>
    </row>
    <row r="35" spans="2:17" x14ac:dyDescent="0.3">
      <c r="B35" s="101" t="s">
        <v>108</v>
      </c>
      <c r="C35" s="67">
        <v>75000</v>
      </c>
      <c r="D35" s="67"/>
      <c r="E35" s="51"/>
      <c r="F35" s="67"/>
      <c r="G35" s="67">
        <v>9911.23</v>
      </c>
      <c r="H35" s="51"/>
      <c r="I35" s="51"/>
      <c r="J35" s="51"/>
      <c r="K35" s="51"/>
      <c r="L35" s="51"/>
      <c r="M35" s="51"/>
      <c r="N35" s="51"/>
      <c r="O35" s="51"/>
      <c r="P35" s="51">
        <f t="shared" si="3"/>
        <v>9911.23</v>
      </c>
    </row>
    <row r="36" spans="2:17" ht="31.2" x14ac:dyDescent="0.3">
      <c r="B36" s="101" t="s">
        <v>109</v>
      </c>
      <c r="C36" s="67">
        <v>0</v>
      </c>
      <c r="D36" s="67"/>
      <c r="E36" s="51"/>
      <c r="F36" s="67"/>
      <c r="G36" s="67">
        <v>130</v>
      </c>
      <c r="H36" s="51"/>
      <c r="I36" s="51"/>
      <c r="J36" s="51"/>
      <c r="K36" s="51"/>
      <c r="L36" s="51"/>
      <c r="M36" s="51"/>
      <c r="N36" s="51"/>
      <c r="O36" s="51"/>
      <c r="P36" s="51">
        <f t="shared" si="3"/>
        <v>130</v>
      </c>
    </row>
    <row r="37" spans="2:17" ht="31.2" x14ac:dyDescent="0.3">
      <c r="B37" s="101" t="s">
        <v>110</v>
      </c>
      <c r="C37" s="67">
        <v>4806000</v>
      </c>
      <c r="D37" s="67"/>
      <c r="E37" s="51"/>
      <c r="F37" s="67">
        <v>1116000</v>
      </c>
      <c r="G37" s="67">
        <v>372000</v>
      </c>
      <c r="H37" s="51"/>
      <c r="I37" s="51"/>
      <c r="J37" s="51"/>
      <c r="K37" s="51"/>
      <c r="L37" s="51"/>
      <c r="M37" s="51"/>
      <c r="N37" s="51"/>
      <c r="O37" s="51"/>
      <c r="P37" s="51">
        <f t="shared" si="3"/>
        <v>1488000</v>
      </c>
    </row>
    <row r="38" spans="2:17" ht="31.2" x14ac:dyDescent="0.3">
      <c r="B38" s="101" t="s">
        <v>111</v>
      </c>
      <c r="C38" s="67">
        <v>0</v>
      </c>
      <c r="D38" s="67"/>
      <c r="E38" s="51"/>
      <c r="F38" s="67"/>
      <c r="G38" s="67">
        <v>0</v>
      </c>
      <c r="H38" s="51"/>
      <c r="I38" s="51"/>
      <c r="J38" s="51"/>
      <c r="K38" s="51"/>
      <c r="L38" s="51"/>
      <c r="M38" s="51"/>
      <c r="N38" s="51"/>
      <c r="O38" s="51"/>
      <c r="P38" s="51">
        <f t="shared" si="3"/>
        <v>0</v>
      </c>
    </row>
    <row r="39" spans="2:17" ht="16.2" thickBot="1" x14ac:dyDescent="0.35">
      <c r="B39" s="103" t="s">
        <v>112</v>
      </c>
      <c r="C39" s="68">
        <v>1046211</v>
      </c>
      <c r="D39" s="68"/>
      <c r="E39" s="52"/>
      <c r="F39" s="68">
        <v>78234</v>
      </c>
      <c r="G39" s="68">
        <v>16270.03</v>
      </c>
      <c r="H39" s="52"/>
      <c r="I39" s="52"/>
      <c r="J39" s="52"/>
      <c r="K39" s="52"/>
      <c r="L39" s="52"/>
      <c r="M39" s="52"/>
      <c r="N39" s="52"/>
      <c r="O39" s="52"/>
      <c r="P39" s="52">
        <f t="shared" si="3"/>
        <v>94504.03</v>
      </c>
    </row>
    <row r="40" spans="2:17" ht="16.2" thickBot="1" x14ac:dyDescent="0.35">
      <c r="B40" s="105" t="s">
        <v>113</v>
      </c>
      <c r="C40" s="65">
        <f>+SUM(C41:C47)</f>
        <v>0</v>
      </c>
      <c r="D40" s="65">
        <f t="shared" ref="D40:O40" si="6">+SUM(D41:D47)</f>
        <v>0</v>
      </c>
      <c r="E40" s="65">
        <f t="shared" si="6"/>
        <v>0</v>
      </c>
      <c r="F40" s="65">
        <f t="shared" si="6"/>
        <v>0</v>
      </c>
      <c r="G40" s="65">
        <f t="shared" si="6"/>
        <v>0</v>
      </c>
      <c r="H40" s="65">
        <f t="shared" si="6"/>
        <v>0</v>
      </c>
      <c r="I40" s="65">
        <f t="shared" si="6"/>
        <v>0</v>
      </c>
      <c r="J40" s="65">
        <f t="shared" si="6"/>
        <v>0</v>
      </c>
      <c r="K40" s="65">
        <f t="shared" si="6"/>
        <v>0</v>
      </c>
      <c r="L40" s="65">
        <f t="shared" si="6"/>
        <v>0</v>
      </c>
      <c r="M40" s="65">
        <f t="shared" si="6"/>
        <v>0</v>
      </c>
      <c r="N40" s="65">
        <f t="shared" si="6"/>
        <v>0</v>
      </c>
      <c r="O40" s="65">
        <f t="shared" si="6"/>
        <v>0</v>
      </c>
      <c r="P40" s="54">
        <f>+SUM(P41:P55)</f>
        <v>0</v>
      </c>
      <c r="Q40" s="85"/>
    </row>
    <row r="41" spans="2:17" ht="39" customHeight="1" x14ac:dyDescent="0.3">
      <c r="B41" s="99" t="s">
        <v>114</v>
      </c>
      <c r="C41" s="66">
        <v>0</v>
      </c>
      <c r="D41" s="66"/>
      <c r="E41" s="50"/>
      <c r="F41" s="66"/>
      <c r="G41" s="66"/>
      <c r="H41" s="50"/>
      <c r="I41" s="50"/>
      <c r="J41" s="50"/>
      <c r="K41" s="50"/>
      <c r="L41" s="50"/>
      <c r="M41" s="50"/>
      <c r="N41" s="50"/>
      <c r="O41" s="50"/>
      <c r="P41" s="50">
        <f t="shared" si="3"/>
        <v>0</v>
      </c>
    </row>
    <row r="42" spans="2:17" ht="39" customHeight="1" x14ac:dyDescent="0.3">
      <c r="B42" s="101" t="s">
        <v>115</v>
      </c>
      <c r="C42" s="67">
        <v>0</v>
      </c>
      <c r="D42" s="67"/>
      <c r="E42" s="51"/>
      <c r="F42" s="67"/>
      <c r="G42" s="67"/>
      <c r="H42" s="51"/>
      <c r="I42" s="51"/>
      <c r="J42" s="51"/>
      <c r="K42" s="51"/>
      <c r="L42" s="51"/>
      <c r="M42" s="51"/>
      <c r="N42" s="51"/>
      <c r="O42" s="51"/>
      <c r="P42" s="51">
        <f t="shared" si="3"/>
        <v>0</v>
      </c>
    </row>
    <row r="43" spans="2:17" ht="39" customHeight="1" x14ac:dyDescent="0.3">
      <c r="B43" s="101" t="s">
        <v>116</v>
      </c>
      <c r="C43" s="67">
        <v>0</v>
      </c>
      <c r="D43" s="67"/>
      <c r="E43" s="51"/>
      <c r="F43" s="67"/>
      <c r="G43" s="67"/>
      <c r="H43" s="51"/>
      <c r="I43" s="51"/>
      <c r="J43" s="51"/>
      <c r="K43" s="51"/>
      <c r="L43" s="51"/>
      <c r="M43" s="51"/>
      <c r="N43" s="51"/>
      <c r="O43" s="51"/>
      <c r="P43" s="51">
        <f t="shared" si="3"/>
        <v>0</v>
      </c>
    </row>
    <row r="44" spans="2:17" ht="39" customHeight="1" x14ac:dyDescent="0.3">
      <c r="B44" s="101" t="s">
        <v>117</v>
      </c>
      <c r="C44" s="67">
        <v>0</v>
      </c>
      <c r="D44" s="67"/>
      <c r="E44" s="51"/>
      <c r="F44" s="67"/>
      <c r="G44" s="67"/>
      <c r="H44" s="51"/>
      <c r="I44" s="51"/>
      <c r="J44" s="51"/>
      <c r="K44" s="51"/>
      <c r="L44" s="51"/>
      <c r="M44" s="51"/>
      <c r="N44" s="51"/>
      <c r="O44" s="51"/>
      <c r="P44" s="51">
        <f t="shared" si="3"/>
        <v>0</v>
      </c>
    </row>
    <row r="45" spans="2:17" ht="39" customHeight="1" x14ac:dyDescent="0.3">
      <c r="B45" s="101" t="s">
        <v>118</v>
      </c>
      <c r="C45" s="67">
        <v>0</v>
      </c>
      <c r="D45" s="67"/>
      <c r="E45" s="51"/>
      <c r="F45" s="67"/>
      <c r="G45" s="67"/>
      <c r="H45" s="51"/>
      <c r="I45" s="51"/>
      <c r="J45" s="51"/>
      <c r="K45" s="51"/>
      <c r="L45" s="51"/>
      <c r="M45" s="51"/>
      <c r="N45" s="51"/>
      <c r="O45" s="51"/>
      <c r="P45" s="51">
        <f t="shared" si="3"/>
        <v>0</v>
      </c>
    </row>
    <row r="46" spans="2:17" ht="39" customHeight="1" x14ac:dyDescent="0.3">
      <c r="B46" s="101" t="s">
        <v>119</v>
      </c>
      <c r="C46" s="67">
        <v>0</v>
      </c>
      <c r="D46" s="67"/>
      <c r="E46" s="51"/>
      <c r="F46" s="67"/>
      <c r="G46" s="67"/>
      <c r="H46" s="51"/>
      <c r="I46" s="51"/>
      <c r="J46" s="51"/>
      <c r="K46" s="51"/>
      <c r="L46" s="51"/>
      <c r="M46" s="51"/>
      <c r="N46" s="51"/>
      <c r="O46" s="51"/>
      <c r="P46" s="51">
        <f t="shared" si="3"/>
        <v>0</v>
      </c>
    </row>
    <row r="47" spans="2:17" ht="39" customHeight="1" thickBot="1" x14ac:dyDescent="0.35">
      <c r="B47" s="103" t="s">
        <v>120</v>
      </c>
      <c r="C47" s="68">
        <v>0</v>
      </c>
      <c r="D47" s="68"/>
      <c r="E47" s="52"/>
      <c r="F47" s="68"/>
      <c r="G47" s="68"/>
      <c r="H47" s="52"/>
      <c r="I47" s="52"/>
      <c r="J47" s="52"/>
      <c r="K47" s="52"/>
      <c r="L47" s="52"/>
      <c r="M47" s="52"/>
      <c r="N47" s="52"/>
      <c r="O47" s="52"/>
      <c r="P47" s="52">
        <f t="shared" si="3"/>
        <v>0</v>
      </c>
    </row>
    <row r="48" spans="2:17" ht="16.2" thickBot="1" x14ac:dyDescent="0.35">
      <c r="B48" s="105" t="s">
        <v>121</v>
      </c>
      <c r="C48" s="65">
        <f>+SUM(C49:C55)</f>
        <v>0</v>
      </c>
      <c r="D48" s="65">
        <f t="shared" ref="D48:O48" si="7">+SUM(D49:D55)</f>
        <v>0</v>
      </c>
      <c r="E48" s="65">
        <f t="shared" si="7"/>
        <v>0</v>
      </c>
      <c r="F48" s="65">
        <f t="shared" si="7"/>
        <v>0</v>
      </c>
      <c r="G48" s="65">
        <f t="shared" si="7"/>
        <v>0</v>
      </c>
      <c r="H48" s="65">
        <f t="shared" si="7"/>
        <v>0</v>
      </c>
      <c r="I48" s="65">
        <f t="shared" si="7"/>
        <v>0</v>
      </c>
      <c r="J48" s="65">
        <f t="shared" si="7"/>
        <v>0</v>
      </c>
      <c r="K48" s="65">
        <f t="shared" si="7"/>
        <v>0</v>
      </c>
      <c r="L48" s="65">
        <f t="shared" si="7"/>
        <v>0</v>
      </c>
      <c r="M48" s="65">
        <f t="shared" si="7"/>
        <v>0</v>
      </c>
      <c r="N48" s="65">
        <f t="shared" si="7"/>
        <v>0</v>
      </c>
      <c r="O48" s="65">
        <f t="shared" si="7"/>
        <v>0</v>
      </c>
      <c r="P48" s="54">
        <f t="shared" si="3"/>
        <v>0</v>
      </c>
    </row>
    <row r="49" spans="2:16" x14ac:dyDescent="0.3">
      <c r="B49" s="99" t="s">
        <v>122</v>
      </c>
      <c r="C49" s="66">
        <v>0</v>
      </c>
      <c r="D49" s="66"/>
      <c r="E49" s="50"/>
      <c r="F49" s="66"/>
      <c r="G49" s="66"/>
      <c r="H49" s="50"/>
      <c r="I49" s="50"/>
      <c r="J49" s="50"/>
      <c r="K49" s="50"/>
      <c r="L49" s="50"/>
      <c r="M49" s="50"/>
      <c r="N49" s="50"/>
      <c r="O49" s="50"/>
      <c r="P49" s="50">
        <f t="shared" si="3"/>
        <v>0</v>
      </c>
    </row>
    <row r="50" spans="2:16" ht="31.2" x14ac:dyDescent="0.3">
      <c r="B50" s="101" t="s">
        <v>123</v>
      </c>
      <c r="C50" s="67">
        <v>0</v>
      </c>
      <c r="D50" s="67"/>
      <c r="E50" s="51"/>
      <c r="F50" s="67"/>
      <c r="G50" s="67"/>
      <c r="H50" s="51"/>
      <c r="I50" s="51"/>
      <c r="J50" s="51"/>
      <c r="K50" s="51"/>
      <c r="L50" s="51"/>
      <c r="M50" s="51"/>
      <c r="N50" s="51"/>
      <c r="O50" s="51"/>
      <c r="P50" s="51">
        <f t="shared" si="3"/>
        <v>0</v>
      </c>
    </row>
    <row r="51" spans="2:16" ht="31.2" x14ac:dyDescent="0.3">
      <c r="B51" s="101" t="s">
        <v>124</v>
      </c>
      <c r="C51" s="67">
        <v>0</v>
      </c>
      <c r="D51" s="67"/>
      <c r="E51" s="51"/>
      <c r="F51" s="67"/>
      <c r="G51" s="67"/>
      <c r="H51" s="51"/>
      <c r="I51" s="51"/>
      <c r="J51" s="51"/>
      <c r="K51" s="51"/>
      <c r="L51" s="51"/>
      <c r="M51" s="51"/>
      <c r="N51" s="51"/>
      <c r="O51" s="51"/>
      <c r="P51" s="51">
        <f t="shared" si="3"/>
        <v>0</v>
      </c>
    </row>
    <row r="52" spans="2:16" ht="31.2" x14ac:dyDescent="0.3">
      <c r="B52" s="101" t="s">
        <v>125</v>
      </c>
      <c r="C52" s="67">
        <v>0</v>
      </c>
      <c r="D52" s="67"/>
      <c r="E52" s="51"/>
      <c r="F52" s="67"/>
      <c r="G52" s="67"/>
      <c r="H52" s="51"/>
      <c r="I52" s="51"/>
      <c r="J52" s="51"/>
      <c r="K52" s="51"/>
      <c r="L52" s="51"/>
      <c r="M52" s="51"/>
      <c r="N52" s="51"/>
      <c r="O52" s="51"/>
      <c r="P52" s="51">
        <f t="shared" si="3"/>
        <v>0</v>
      </c>
    </row>
    <row r="53" spans="2:16" ht="31.2" x14ac:dyDescent="0.3">
      <c r="B53" s="101" t="s">
        <v>126</v>
      </c>
      <c r="C53" s="67">
        <v>0</v>
      </c>
      <c r="D53" s="67"/>
      <c r="E53" s="51"/>
      <c r="F53" s="67"/>
      <c r="G53" s="67"/>
      <c r="H53" s="51"/>
      <c r="I53" s="51"/>
      <c r="J53" s="51"/>
      <c r="K53" s="51"/>
      <c r="L53" s="51"/>
      <c r="M53" s="51"/>
      <c r="N53" s="51"/>
      <c r="O53" s="51"/>
      <c r="P53" s="51">
        <f t="shared" si="3"/>
        <v>0</v>
      </c>
    </row>
    <row r="54" spans="2:16" x14ac:dyDescent="0.3">
      <c r="B54" s="101" t="s">
        <v>127</v>
      </c>
      <c r="C54" s="67">
        <v>0</v>
      </c>
      <c r="D54" s="67"/>
      <c r="E54" s="51"/>
      <c r="F54" s="67"/>
      <c r="G54" s="67"/>
      <c r="H54" s="51"/>
      <c r="I54" s="51"/>
      <c r="J54" s="51"/>
      <c r="K54" s="51"/>
      <c r="L54" s="51"/>
      <c r="M54" s="51"/>
      <c r="N54" s="51"/>
      <c r="O54" s="51"/>
      <c r="P54" s="51">
        <f t="shared" si="3"/>
        <v>0</v>
      </c>
    </row>
    <row r="55" spans="2:16" ht="31.8" thickBot="1" x14ac:dyDescent="0.35">
      <c r="B55" s="103" t="s">
        <v>128</v>
      </c>
      <c r="C55" s="68">
        <v>0</v>
      </c>
      <c r="D55" s="68"/>
      <c r="E55" s="52"/>
      <c r="F55" s="68"/>
      <c r="G55" s="68"/>
      <c r="H55" s="52"/>
      <c r="I55" s="52"/>
      <c r="J55" s="52"/>
      <c r="K55" s="52"/>
      <c r="L55" s="52"/>
      <c r="M55" s="52"/>
      <c r="N55" s="52"/>
      <c r="O55" s="52"/>
      <c r="P55" s="52">
        <f t="shared" si="3"/>
        <v>0</v>
      </c>
    </row>
    <row r="56" spans="2:16" ht="16.2" thickBot="1" x14ac:dyDescent="0.35">
      <c r="B56" s="105" t="s">
        <v>129</v>
      </c>
      <c r="C56" s="69">
        <f>+SUM(C57:C65)</f>
        <v>100000</v>
      </c>
      <c r="D56" s="69">
        <f t="shared" ref="D56:N56" si="8">+SUM(D57:D65)</f>
        <v>0</v>
      </c>
      <c r="E56" s="69">
        <f t="shared" si="8"/>
        <v>0</v>
      </c>
      <c r="F56" s="69">
        <f t="shared" si="8"/>
        <v>44002.2</v>
      </c>
      <c r="G56" s="69">
        <f t="shared" si="8"/>
        <v>0</v>
      </c>
      <c r="H56" s="69">
        <f t="shared" si="8"/>
        <v>0</v>
      </c>
      <c r="I56" s="69">
        <f t="shared" si="8"/>
        <v>0</v>
      </c>
      <c r="J56" s="69">
        <f t="shared" si="8"/>
        <v>0</v>
      </c>
      <c r="K56" s="69">
        <f t="shared" si="8"/>
        <v>0</v>
      </c>
      <c r="L56" s="69">
        <f t="shared" si="8"/>
        <v>0</v>
      </c>
      <c r="M56" s="69">
        <f t="shared" si="8"/>
        <v>0</v>
      </c>
      <c r="N56" s="69">
        <f t="shared" si="8"/>
        <v>0</v>
      </c>
      <c r="O56" s="55">
        <f t="shared" ref="O56" si="9">+SUM(O57:O58)</f>
        <v>0</v>
      </c>
      <c r="P56" s="55">
        <f>+SUM(D56:N56)</f>
        <v>44002.2</v>
      </c>
    </row>
    <row r="57" spans="2:16" x14ac:dyDescent="0.3">
      <c r="B57" s="99" t="s">
        <v>130</v>
      </c>
      <c r="C57" s="66">
        <v>100000</v>
      </c>
      <c r="D57" s="66"/>
      <c r="E57" s="50"/>
      <c r="F57" s="66">
        <v>44002.2</v>
      </c>
      <c r="G57" s="66"/>
      <c r="H57" s="50"/>
      <c r="I57" s="50"/>
      <c r="J57" s="50"/>
      <c r="K57" s="50"/>
      <c r="L57" s="50"/>
      <c r="M57" s="50"/>
      <c r="N57" s="50"/>
      <c r="O57" s="50"/>
      <c r="P57" s="50">
        <f t="shared" si="3"/>
        <v>44002.2</v>
      </c>
    </row>
    <row r="58" spans="2:16" x14ac:dyDescent="0.3">
      <c r="B58" s="101" t="s">
        <v>131</v>
      </c>
      <c r="C58" s="67">
        <v>0</v>
      </c>
      <c r="D58" s="67"/>
      <c r="E58" s="51"/>
      <c r="F58" s="67"/>
      <c r="G58" s="67"/>
      <c r="H58" s="51"/>
      <c r="I58" s="51"/>
      <c r="J58" s="51"/>
      <c r="K58" s="51"/>
      <c r="L58" s="51"/>
      <c r="M58" s="51"/>
      <c r="N58" s="51"/>
      <c r="O58" s="51"/>
      <c r="P58" s="51">
        <f t="shared" si="3"/>
        <v>0</v>
      </c>
    </row>
    <row r="59" spans="2:16" ht="31.2" x14ac:dyDescent="0.3">
      <c r="B59" s="101" t="s">
        <v>132</v>
      </c>
      <c r="C59" s="67">
        <v>0</v>
      </c>
      <c r="D59" s="67"/>
      <c r="E59" s="51"/>
      <c r="F59" s="67"/>
      <c r="G59" s="67"/>
      <c r="H59" s="51"/>
      <c r="I59" s="51"/>
      <c r="J59" s="51"/>
      <c r="K59" s="51"/>
      <c r="L59" s="51"/>
      <c r="M59" s="51"/>
      <c r="N59" s="51"/>
      <c r="O59" s="51"/>
      <c r="P59" s="51"/>
    </row>
    <row r="60" spans="2:16" ht="31.2" x14ac:dyDescent="0.3">
      <c r="B60" s="101" t="s">
        <v>133</v>
      </c>
      <c r="C60" s="67">
        <v>0</v>
      </c>
      <c r="D60" s="67"/>
      <c r="E60" s="51"/>
      <c r="F60" s="67"/>
      <c r="G60" s="67"/>
      <c r="H60" s="51"/>
      <c r="I60" s="51"/>
      <c r="J60" s="51"/>
      <c r="K60" s="51"/>
      <c r="L60" s="51"/>
      <c r="M60" s="51"/>
      <c r="N60" s="51"/>
      <c r="O60" s="51"/>
      <c r="P60" s="51"/>
    </row>
    <row r="61" spans="2:16" x14ac:dyDescent="0.3">
      <c r="B61" s="101" t="s">
        <v>134</v>
      </c>
      <c r="C61" s="67">
        <v>0</v>
      </c>
      <c r="D61" s="67"/>
      <c r="E61" s="51"/>
      <c r="F61" s="67"/>
      <c r="G61" s="67"/>
      <c r="H61" s="51"/>
      <c r="I61" s="51"/>
      <c r="J61" s="51"/>
      <c r="K61" s="51"/>
      <c r="L61" s="51"/>
      <c r="M61" s="51"/>
      <c r="N61" s="51"/>
      <c r="O61" s="51"/>
      <c r="P61" s="51"/>
    </row>
    <row r="62" spans="2:16" x14ac:dyDescent="0.3">
      <c r="B62" s="101" t="s">
        <v>135</v>
      </c>
      <c r="C62" s="67">
        <v>0</v>
      </c>
      <c r="D62" s="67"/>
      <c r="E62" s="51"/>
      <c r="F62" s="67"/>
      <c r="G62" s="67"/>
      <c r="H62" s="51"/>
      <c r="I62" s="51"/>
      <c r="J62" s="51"/>
      <c r="K62" s="51"/>
      <c r="L62" s="51"/>
      <c r="M62" s="51"/>
      <c r="N62" s="51"/>
      <c r="O62" s="51"/>
      <c r="P62" s="51"/>
    </row>
    <row r="63" spans="2:16" x14ac:dyDescent="0.3">
      <c r="B63" s="101" t="s">
        <v>136</v>
      </c>
      <c r="C63" s="67">
        <v>0</v>
      </c>
      <c r="D63" s="67"/>
      <c r="E63" s="51"/>
      <c r="F63" s="67"/>
      <c r="G63" s="67"/>
      <c r="H63" s="51"/>
      <c r="I63" s="51"/>
      <c r="J63" s="51"/>
      <c r="K63" s="51"/>
      <c r="L63" s="51"/>
      <c r="M63" s="51"/>
      <c r="N63" s="51"/>
      <c r="O63" s="51"/>
      <c r="P63" s="51"/>
    </row>
    <row r="64" spans="2:16" x14ac:dyDescent="0.3">
      <c r="B64" s="101" t="s">
        <v>137</v>
      </c>
      <c r="C64" s="67">
        <v>0</v>
      </c>
      <c r="D64" s="67"/>
      <c r="E64" s="51"/>
      <c r="F64" s="67"/>
      <c r="G64" s="67"/>
      <c r="H64" s="51"/>
      <c r="I64" s="51"/>
      <c r="J64" s="51"/>
      <c r="K64" s="51"/>
      <c r="L64" s="51"/>
      <c r="M64" s="51"/>
      <c r="N64" s="51"/>
      <c r="O64" s="51"/>
      <c r="P64" s="51"/>
    </row>
    <row r="65" spans="2:16" ht="31.8" thickBot="1" x14ac:dyDescent="0.35">
      <c r="B65" s="103" t="s">
        <v>138</v>
      </c>
      <c r="C65" s="68">
        <v>0</v>
      </c>
      <c r="D65" s="68"/>
      <c r="E65" s="52"/>
      <c r="F65" s="68"/>
      <c r="G65" s="68"/>
      <c r="H65" s="52"/>
      <c r="I65" s="52"/>
      <c r="J65" s="52"/>
      <c r="K65" s="52"/>
      <c r="L65" s="52"/>
      <c r="M65" s="52"/>
      <c r="N65" s="52"/>
      <c r="O65" s="52"/>
      <c r="P65" s="52"/>
    </row>
    <row r="66" spans="2:16" ht="16.2" thickBot="1" x14ac:dyDescent="0.35">
      <c r="B66" s="105" t="s">
        <v>139</v>
      </c>
      <c r="C66" s="69">
        <f>+SUM(C67:C70)</f>
        <v>0</v>
      </c>
      <c r="D66" s="69">
        <f t="shared" ref="D66:O66" si="10">+SUM(D67:D70)</f>
        <v>0</v>
      </c>
      <c r="E66" s="69">
        <f t="shared" si="10"/>
        <v>0</v>
      </c>
      <c r="F66" s="69">
        <f t="shared" si="10"/>
        <v>0</v>
      </c>
      <c r="G66" s="69">
        <f t="shared" si="10"/>
        <v>0</v>
      </c>
      <c r="H66" s="69">
        <f t="shared" si="10"/>
        <v>0</v>
      </c>
      <c r="I66" s="69">
        <f t="shared" si="10"/>
        <v>0</v>
      </c>
      <c r="J66" s="69">
        <f t="shared" si="10"/>
        <v>0</v>
      </c>
      <c r="K66" s="69">
        <f t="shared" si="10"/>
        <v>0</v>
      </c>
      <c r="L66" s="69">
        <f t="shared" si="10"/>
        <v>0</v>
      </c>
      <c r="M66" s="69">
        <f t="shared" si="10"/>
        <v>0</v>
      </c>
      <c r="N66" s="69">
        <f t="shared" si="10"/>
        <v>0</v>
      </c>
      <c r="O66" s="69">
        <f t="shared" si="10"/>
        <v>0</v>
      </c>
      <c r="P66" s="55">
        <f>+SUM(D66:N66)</f>
        <v>0</v>
      </c>
    </row>
    <row r="67" spans="2:16" x14ac:dyDescent="0.3">
      <c r="B67" s="99" t="s">
        <v>140</v>
      </c>
      <c r="C67" s="66">
        <v>0</v>
      </c>
      <c r="D67" s="66"/>
      <c r="E67" s="50"/>
      <c r="F67" s="66"/>
      <c r="G67" s="66"/>
      <c r="H67" s="50"/>
      <c r="I67" s="50"/>
      <c r="J67" s="50"/>
      <c r="K67" s="50"/>
      <c r="L67" s="50"/>
      <c r="M67" s="50"/>
      <c r="N67" s="50"/>
      <c r="O67" s="50"/>
      <c r="P67" s="50"/>
    </row>
    <row r="68" spans="2:16" x14ac:dyDescent="0.3">
      <c r="B68" s="101" t="s">
        <v>141</v>
      </c>
      <c r="C68" s="67">
        <v>0</v>
      </c>
      <c r="D68" s="67"/>
      <c r="E68" s="51"/>
      <c r="F68" s="67"/>
      <c r="G68" s="67"/>
      <c r="H68" s="51"/>
      <c r="I68" s="51"/>
      <c r="J68" s="51"/>
      <c r="K68" s="51"/>
      <c r="L68" s="51"/>
      <c r="M68" s="51"/>
      <c r="N68" s="51"/>
      <c r="O68" s="51"/>
      <c r="P68" s="51"/>
    </row>
    <row r="69" spans="2:16" ht="31.5" customHeight="1" x14ac:dyDescent="0.3">
      <c r="B69" s="101" t="s">
        <v>142</v>
      </c>
      <c r="C69" s="67">
        <v>0</v>
      </c>
      <c r="D69" s="67"/>
      <c r="E69" s="51"/>
      <c r="F69" s="67"/>
      <c r="G69" s="67"/>
      <c r="H69" s="51"/>
      <c r="I69" s="51"/>
      <c r="J69" s="51"/>
      <c r="K69" s="51"/>
      <c r="L69" s="51"/>
      <c r="M69" s="51"/>
      <c r="N69" s="51"/>
      <c r="O69" s="51"/>
      <c r="P69" s="51"/>
    </row>
    <row r="70" spans="2:16" ht="51" customHeight="1" thickBot="1" x14ac:dyDescent="0.35">
      <c r="B70" s="103" t="s">
        <v>143</v>
      </c>
      <c r="C70" s="68">
        <v>0</v>
      </c>
      <c r="D70" s="68"/>
      <c r="E70" s="52"/>
      <c r="F70" s="68"/>
      <c r="G70" s="68"/>
      <c r="H70" s="52"/>
      <c r="I70" s="52"/>
      <c r="J70" s="52"/>
      <c r="K70" s="52"/>
      <c r="L70" s="52"/>
      <c r="M70" s="52"/>
      <c r="N70" s="52"/>
      <c r="O70" s="52"/>
      <c r="P70" s="52"/>
    </row>
    <row r="71" spans="2:16" ht="31.8" thickBot="1" x14ac:dyDescent="0.35">
      <c r="B71" s="105" t="s">
        <v>144</v>
      </c>
      <c r="C71" s="69">
        <f>+SUM(C72:C73)</f>
        <v>0</v>
      </c>
      <c r="D71" s="69">
        <f t="shared" ref="D71:P71" si="11">+SUM(D72:D73)</f>
        <v>0</v>
      </c>
      <c r="E71" s="69">
        <f t="shared" si="11"/>
        <v>0</v>
      </c>
      <c r="F71" s="69">
        <f t="shared" si="11"/>
        <v>0</v>
      </c>
      <c r="G71" s="69">
        <f t="shared" si="11"/>
        <v>0</v>
      </c>
      <c r="H71" s="69">
        <f t="shared" si="11"/>
        <v>0</v>
      </c>
      <c r="I71" s="69">
        <f t="shared" si="11"/>
        <v>0</v>
      </c>
      <c r="J71" s="69">
        <f t="shared" si="11"/>
        <v>0</v>
      </c>
      <c r="K71" s="69">
        <f t="shared" si="11"/>
        <v>0</v>
      </c>
      <c r="L71" s="69">
        <f t="shared" si="11"/>
        <v>0</v>
      </c>
      <c r="M71" s="69">
        <f t="shared" si="11"/>
        <v>0</v>
      </c>
      <c r="N71" s="69">
        <f t="shared" si="11"/>
        <v>0</v>
      </c>
      <c r="O71" s="69">
        <f t="shared" si="11"/>
        <v>0</v>
      </c>
      <c r="P71" s="69">
        <f t="shared" si="11"/>
        <v>0</v>
      </c>
    </row>
    <row r="72" spans="2:16" x14ac:dyDescent="0.3">
      <c r="B72" s="99" t="s">
        <v>145</v>
      </c>
      <c r="C72" s="66">
        <v>0</v>
      </c>
      <c r="D72" s="66"/>
      <c r="E72" s="50"/>
      <c r="F72" s="66"/>
      <c r="G72" s="66"/>
      <c r="H72" s="50"/>
      <c r="I72" s="50"/>
      <c r="J72" s="50"/>
      <c r="K72" s="50"/>
      <c r="L72" s="50"/>
      <c r="M72" s="50"/>
      <c r="N72" s="50"/>
      <c r="O72" s="50"/>
      <c r="P72" s="50"/>
    </row>
    <row r="73" spans="2:16" ht="16.2" thickBot="1" x14ac:dyDescent="0.35">
      <c r="B73" s="103" t="s">
        <v>146</v>
      </c>
      <c r="C73" s="68">
        <v>0</v>
      </c>
      <c r="D73" s="68"/>
      <c r="E73" s="52"/>
      <c r="F73" s="68"/>
      <c r="G73" s="68"/>
      <c r="H73" s="52"/>
      <c r="I73" s="52"/>
      <c r="J73" s="52"/>
      <c r="K73" s="52"/>
      <c r="L73" s="52"/>
      <c r="M73" s="52"/>
      <c r="N73" s="52"/>
      <c r="O73" s="52"/>
      <c r="P73" s="52"/>
    </row>
    <row r="74" spans="2:16" ht="16.2" thickBot="1" x14ac:dyDescent="0.35">
      <c r="B74" s="105" t="s">
        <v>147</v>
      </c>
      <c r="C74" s="69">
        <f>+SUM(C75:C77)</f>
        <v>0</v>
      </c>
      <c r="D74" s="69">
        <f t="shared" ref="D74:P74" si="12">+SUM(D75:D77)</f>
        <v>0</v>
      </c>
      <c r="E74" s="69">
        <f t="shared" si="12"/>
        <v>0</v>
      </c>
      <c r="F74" s="69">
        <f t="shared" si="12"/>
        <v>0</v>
      </c>
      <c r="G74" s="69">
        <f t="shared" si="12"/>
        <v>0</v>
      </c>
      <c r="H74" s="69">
        <f t="shared" si="12"/>
        <v>0</v>
      </c>
      <c r="I74" s="69">
        <f t="shared" si="12"/>
        <v>0</v>
      </c>
      <c r="J74" s="69">
        <f t="shared" si="12"/>
        <v>0</v>
      </c>
      <c r="K74" s="69">
        <f t="shared" si="12"/>
        <v>0</v>
      </c>
      <c r="L74" s="69">
        <f t="shared" si="12"/>
        <v>0</v>
      </c>
      <c r="M74" s="69">
        <f t="shared" si="12"/>
        <v>0</v>
      </c>
      <c r="N74" s="69">
        <f t="shared" si="12"/>
        <v>0</v>
      </c>
      <c r="O74" s="69">
        <f t="shared" si="12"/>
        <v>0</v>
      </c>
      <c r="P74" s="69">
        <f t="shared" si="12"/>
        <v>0</v>
      </c>
    </row>
    <row r="75" spans="2:16" x14ac:dyDescent="0.3">
      <c r="B75" s="99" t="s">
        <v>148</v>
      </c>
      <c r="C75" s="66">
        <v>0</v>
      </c>
      <c r="D75" s="66"/>
      <c r="E75" s="50"/>
      <c r="F75" s="66"/>
      <c r="G75" s="66"/>
      <c r="H75" s="50"/>
      <c r="I75" s="50"/>
      <c r="J75" s="50"/>
      <c r="K75" s="50"/>
      <c r="L75" s="50"/>
      <c r="M75" s="50"/>
      <c r="N75" s="50"/>
      <c r="O75" s="50"/>
      <c r="P75" s="50"/>
    </row>
    <row r="76" spans="2:16" x14ac:dyDescent="0.3">
      <c r="B76" s="101" t="s">
        <v>149</v>
      </c>
      <c r="C76" s="67">
        <v>0</v>
      </c>
      <c r="D76" s="67"/>
      <c r="E76" s="51"/>
      <c r="F76" s="67"/>
      <c r="G76" s="67"/>
      <c r="H76" s="51"/>
      <c r="I76" s="51"/>
      <c r="J76" s="51"/>
      <c r="K76" s="51"/>
      <c r="L76" s="51"/>
      <c r="M76" s="51"/>
      <c r="N76" s="51"/>
      <c r="O76" s="51"/>
      <c r="P76" s="51"/>
    </row>
    <row r="77" spans="2:16" ht="31.8" thickBot="1" x14ac:dyDescent="0.35">
      <c r="B77" s="103" t="s">
        <v>150</v>
      </c>
      <c r="C77" s="68">
        <v>0</v>
      </c>
      <c r="D77" s="68"/>
      <c r="E77" s="52"/>
      <c r="F77" s="68"/>
      <c r="G77" s="68"/>
      <c r="H77" s="52"/>
      <c r="I77" s="52"/>
      <c r="J77" s="52"/>
      <c r="K77" s="52"/>
      <c r="L77" s="52"/>
      <c r="M77" s="52"/>
      <c r="N77" s="52"/>
      <c r="O77" s="52"/>
      <c r="P77" s="52"/>
    </row>
    <row r="78" spans="2:16" x14ac:dyDescent="0.3">
      <c r="B78" s="56" t="s">
        <v>70</v>
      </c>
      <c r="C78" s="70">
        <f>+C74+C71+C66+C56+C48+C40+C30+C20+C14</f>
        <v>53537459</v>
      </c>
      <c r="D78" s="70">
        <f>+D74+D71+D66+D56+D48+D40+D30+D20+D14</f>
        <v>3241188.2100000004</v>
      </c>
      <c r="E78" s="70">
        <f t="shared" ref="E78:G78" si="13">+E74+E71+E66+E56+E48+E40+E30+E20+E14</f>
        <v>3204409.6700000004</v>
      </c>
      <c r="F78" s="70">
        <f t="shared" si="13"/>
        <v>4501803.9800000004</v>
      </c>
      <c r="G78" s="70">
        <f t="shared" si="13"/>
        <v>3969381.8899999997</v>
      </c>
      <c r="H78" s="70">
        <f t="shared" ref="H78:P78" si="14">+H74+H71+H66+H56+H48+H40+H30+H20+H14</f>
        <v>0</v>
      </c>
      <c r="I78" s="70">
        <f t="shared" si="14"/>
        <v>0</v>
      </c>
      <c r="J78" s="70">
        <f t="shared" si="14"/>
        <v>0</v>
      </c>
      <c r="K78" s="70">
        <f t="shared" si="14"/>
        <v>0</v>
      </c>
      <c r="L78" s="70">
        <f t="shared" si="14"/>
        <v>0</v>
      </c>
      <c r="M78" s="70">
        <f t="shared" si="14"/>
        <v>0</v>
      </c>
      <c r="N78" s="70">
        <f t="shared" si="14"/>
        <v>0</v>
      </c>
      <c r="O78" s="70">
        <f t="shared" si="14"/>
        <v>0</v>
      </c>
      <c r="P78" s="70">
        <f t="shared" si="14"/>
        <v>14916783.75</v>
      </c>
    </row>
    <row r="79" spans="2:16" x14ac:dyDescent="0.3">
      <c r="B79" s="155" t="s">
        <v>67</v>
      </c>
      <c r="C79" s="156"/>
      <c r="D79" s="108">
        <f>+D78</f>
        <v>3241188.2100000004</v>
      </c>
      <c r="E79" s="109">
        <f t="shared" ref="E79:O79" si="15">+E78</f>
        <v>3204409.6700000004</v>
      </c>
      <c r="F79" s="108">
        <f t="shared" si="15"/>
        <v>4501803.9800000004</v>
      </c>
      <c r="G79" s="109">
        <f t="shared" si="15"/>
        <v>3969381.8899999997</v>
      </c>
      <c r="H79" s="109">
        <f t="shared" si="15"/>
        <v>0</v>
      </c>
      <c r="I79" s="109">
        <f t="shared" si="15"/>
        <v>0</v>
      </c>
      <c r="J79" s="109">
        <f t="shared" si="15"/>
        <v>0</v>
      </c>
      <c r="K79" s="109">
        <f t="shared" si="15"/>
        <v>0</v>
      </c>
      <c r="L79" s="109">
        <f t="shared" si="15"/>
        <v>0</v>
      </c>
      <c r="M79" s="109">
        <f t="shared" si="15"/>
        <v>0</v>
      </c>
      <c r="N79" s="109">
        <f t="shared" si="15"/>
        <v>0</v>
      </c>
      <c r="O79" s="109">
        <f t="shared" si="15"/>
        <v>0</v>
      </c>
      <c r="P79" s="109">
        <f>+SUM(D79:O79)</f>
        <v>14916783.75</v>
      </c>
    </row>
    <row r="80" spans="2:16" x14ac:dyDescent="0.3">
      <c r="B80" s="157" t="s">
        <v>68</v>
      </c>
      <c r="C80" s="158"/>
      <c r="D80" s="110">
        <f>+D78</f>
        <v>3241188.2100000004</v>
      </c>
      <c r="E80" s="111">
        <f t="shared" ref="E80:O80" si="16">+E78</f>
        <v>3204409.6700000004</v>
      </c>
      <c r="F80" s="110">
        <f t="shared" si="16"/>
        <v>4501803.9800000004</v>
      </c>
      <c r="G80" s="111">
        <f t="shared" si="16"/>
        <v>3969381.8899999997</v>
      </c>
      <c r="H80" s="111">
        <f t="shared" si="16"/>
        <v>0</v>
      </c>
      <c r="I80" s="111">
        <f t="shared" si="16"/>
        <v>0</v>
      </c>
      <c r="J80" s="111">
        <f t="shared" si="16"/>
        <v>0</v>
      </c>
      <c r="K80" s="111">
        <f t="shared" si="16"/>
        <v>0</v>
      </c>
      <c r="L80" s="111">
        <f t="shared" si="16"/>
        <v>0</v>
      </c>
      <c r="M80" s="111">
        <f t="shared" si="16"/>
        <v>0</v>
      </c>
      <c r="N80" s="111">
        <f t="shared" si="16"/>
        <v>0</v>
      </c>
      <c r="O80" s="111">
        <f t="shared" si="16"/>
        <v>0</v>
      </c>
      <c r="P80" s="111">
        <f>+SUM(D80:O80)</f>
        <v>14916783.75</v>
      </c>
    </row>
    <row r="81" spans="2:16" x14ac:dyDescent="0.3">
      <c r="B81" s="159" t="s">
        <v>69</v>
      </c>
      <c r="C81" s="157"/>
      <c r="D81" s="112">
        <f>+D79-D80</f>
        <v>0</v>
      </c>
      <c r="E81" s="113">
        <f t="shared" ref="E81:O81" si="17">+E79-E80</f>
        <v>0</v>
      </c>
      <c r="F81" s="112">
        <f t="shared" si="17"/>
        <v>0</v>
      </c>
      <c r="G81" s="113">
        <f t="shared" si="17"/>
        <v>0</v>
      </c>
      <c r="H81" s="113">
        <f t="shared" si="17"/>
        <v>0</v>
      </c>
      <c r="I81" s="113">
        <f t="shared" si="17"/>
        <v>0</v>
      </c>
      <c r="J81" s="113">
        <f t="shared" si="17"/>
        <v>0</v>
      </c>
      <c r="K81" s="113">
        <f t="shared" si="17"/>
        <v>0</v>
      </c>
      <c r="L81" s="113">
        <f t="shared" si="17"/>
        <v>0</v>
      </c>
      <c r="M81" s="113">
        <f t="shared" si="17"/>
        <v>0</v>
      </c>
      <c r="N81" s="113">
        <f t="shared" si="17"/>
        <v>0</v>
      </c>
      <c r="O81" s="113">
        <f t="shared" si="17"/>
        <v>0</v>
      </c>
      <c r="P81" s="113">
        <f>+SUM(D81:O81)</f>
        <v>0</v>
      </c>
    </row>
    <row r="82" spans="2:16" s="116" customFormat="1" x14ac:dyDescent="0.3">
      <c r="B82" s="57"/>
      <c r="C82" s="71"/>
      <c r="D82" s="71"/>
      <c r="E82" s="114"/>
      <c r="F82" s="71"/>
      <c r="G82" s="114"/>
      <c r="H82" s="114"/>
      <c r="I82" s="114"/>
      <c r="J82" s="114"/>
      <c r="K82" s="114"/>
      <c r="L82" s="114"/>
      <c r="M82" s="114"/>
      <c r="N82" s="114"/>
      <c r="O82" s="114"/>
      <c r="P82" s="115"/>
    </row>
    <row r="83" spans="2:16" s="116" customFormat="1" x14ac:dyDescent="0.3">
      <c r="B83" s="142" t="s">
        <v>49</v>
      </c>
      <c r="C83" s="143"/>
      <c r="D83" s="139">
        <f>+SUM(D79:F79)</f>
        <v>10947401.860000001</v>
      </c>
      <c r="E83" s="140"/>
      <c r="F83" s="141"/>
      <c r="G83" s="139">
        <f>+SUM(G79:I79)</f>
        <v>3969381.8899999997</v>
      </c>
      <c r="H83" s="140"/>
      <c r="I83" s="141"/>
      <c r="J83" s="139">
        <f>+SUM(J79:L79)</f>
        <v>0</v>
      </c>
      <c r="K83" s="140"/>
      <c r="L83" s="141"/>
      <c r="M83" s="139">
        <f>+SUM(M79:O79)</f>
        <v>0</v>
      </c>
      <c r="N83" s="140"/>
      <c r="O83" s="141"/>
      <c r="P83" s="117">
        <f>+P79</f>
        <v>14916783.75</v>
      </c>
    </row>
    <row r="84" spans="2:16" s="116" customFormat="1" x14ac:dyDescent="0.3">
      <c r="B84" s="142" t="s">
        <v>50</v>
      </c>
      <c r="C84" s="143"/>
      <c r="D84" s="144">
        <f>+SUM(D80:F80)</f>
        <v>10947401.860000001</v>
      </c>
      <c r="E84" s="145"/>
      <c r="F84" s="146"/>
      <c r="G84" s="139">
        <f>+SUM(G80:I80)</f>
        <v>3969381.8899999997</v>
      </c>
      <c r="H84" s="140"/>
      <c r="I84" s="141"/>
      <c r="J84" s="144">
        <f>+SUM(J80:L80)</f>
        <v>0</v>
      </c>
      <c r="K84" s="145"/>
      <c r="L84" s="146"/>
      <c r="M84" s="139">
        <f>+SUM(M80:O80)</f>
        <v>0</v>
      </c>
      <c r="N84" s="140"/>
      <c r="O84" s="141"/>
      <c r="P84" s="118">
        <f>+P80</f>
        <v>14916783.75</v>
      </c>
    </row>
    <row r="85" spans="2:16" s="116" customFormat="1" x14ac:dyDescent="0.3">
      <c r="B85" s="142" t="s">
        <v>51</v>
      </c>
      <c r="C85" s="143"/>
      <c r="D85" s="139">
        <f>+SUM(D81:F81)</f>
        <v>0</v>
      </c>
      <c r="E85" s="140"/>
      <c r="F85" s="141"/>
      <c r="G85" s="139">
        <f>+SUM(G81:I81)</f>
        <v>0</v>
      </c>
      <c r="H85" s="140"/>
      <c r="I85" s="141"/>
      <c r="J85" s="139">
        <f>+SUM(J81:L81)</f>
        <v>0</v>
      </c>
      <c r="K85" s="140"/>
      <c r="L85" s="141"/>
      <c r="M85" s="139">
        <f>+SUM(M81:O81)</f>
        <v>0</v>
      </c>
      <c r="N85" s="140"/>
      <c r="O85" s="141"/>
      <c r="P85" s="117">
        <f>+P81</f>
        <v>0</v>
      </c>
    </row>
    <row r="86" spans="2:16" s="116" customFormat="1" x14ac:dyDescent="0.3">
      <c r="B86" s="43"/>
      <c r="C86" s="47"/>
      <c r="D86" s="47"/>
      <c r="E86" s="119"/>
      <c r="F86" s="47"/>
      <c r="G86" s="119"/>
      <c r="H86" s="119"/>
      <c r="I86" s="119"/>
      <c r="J86" s="119"/>
      <c r="K86" s="119"/>
      <c r="L86" s="119"/>
      <c r="M86" s="119"/>
      <c r="N86" s="119"/>
      <c r="O86" s="119"/>
      <c r="P86" s="120"/>
    </row>
    <row r="87" spans="2:16" s="116" customFormat="1" x14ac:dyDescent="0.3">
      <c r="B87" s="43"/>
      <c r="C87" s="47"/>
      <c r="D87" s="47"/>
      <c r="E87" s="119"/>
      <c r="F87" s="47"/>
      <c r="G87" s="119"/>
      <c r="H87" s="119"/>
      <c r="I87" s="119"/>
      <c r="J87" s="119"/>
      <c r="K87" s="119"/>
      <c r="L87" s="119"/>
      <c r="M87" s="119"/>
      <c r="N87" s="119"/>
      <c r="O87" s="119"/>
      <c r="P87" s="120"/>
    </row>
    <row r="88" spans="2:16" s="116" customFormat="1" x14ac:dyDescent="0.3">
      <c r="B88" s="43"/>
      <c r="C88" s="47"/>
      <c r="D88" s="47"/>
      <c r="E88" s="119"/>
      <c r="F88" s="47"/>
      <c r="G88" s="119"/>
      <c r="H88" s="119"/>
      <c r="I88" s="119"/>
      <c r="J88" s="119"/>
      <c r="K88" s="119"/>
      <c r="L88" s="119"/>
      <c r="M88" s="119"/>
      <c r="N88" s="119"/>
      <c r="O88" s="119"/>
      <c r="P88" s="120"/>
    </row>
    <row r="89" spans="2:16" s="116" customFormat="1" x14ac:dyDescent="0.3">
      <c r="B89" s="43"/>
      <c r="C89" s="47"/>
      <c r="D89" s="47"/>
      <c r="E89" s="119"/>
      <c r="F89" s="47"/>
      <c r="G89" s="119"/>
      <c r="H89" s="119"/>
      <c r="I89" s="119"/>
      <c r="J89" s="119"/>
      <c r="K89" s="119"/>
      <c r="L89" s="119"/>
      <c r="M89" s="119"/>
      <c r="N89" s="119"/>
      <c r="O89" s="119"/>
      <c r="P89" s="120"/>
    </row>
    <row r="90" spans="2:16" s="116" customFormat="1" x14ac:dyDescent="0.3">
      <c r="B90" s="43"/>
      <c r="C90" s="47"/>
      <c r="D90" s="47"/>
      <c r="E90" s="119"/>
      <c r="F90" s="47"/>
      <c r="G90" s="119"/>
      <c r="H90" s="119"/>
      <c r="I90" s="119"/>
      <c r="J90" s="119"/>
      <c r="K90" s="119"/>
      <c r="L90" s="119"/>
      <c r="M90" s="119"/>
      <c r="N90" s="119"/>
      <c r="O90" s="119"/>
      <c r="P90" s="120"/>
    </row>
    <row r="91" spans="2:16" s="116" customFormat="1" x14ac:dyDescent="0.3">
      <c r="B91" s="43"/>
      <c r="C91" s="47"/>
      <c r="D91" s="47"/>
      <c r="E91" s="119"/>
      <c r="F91" s="47"/>
      <c r="G91" s="119"/>
      <c r="H91" s="119"/>
      <c r="I91" s="119"/>
      <c r="J91" s="119"/>
      <c r="K91" s="119"/>
      <c r="L91" s="119"/>
      <c r="M91" s="119"/>
      <c r="N91" s="119"/>
      <c r="O91" s="119"/>
      <c r="P91" s="120"/>
    </row>
    <row r="92" spans="2:16" s="116" customFormat="1" x14ac:dyDescent="0.3">
      <c r="B92" s="43"/>
      <c r="C92" s="47"/>
      <c r="D92" s="47"/>
      <c r="E92" s="119"/>
      <c r="F92" s="47"/>
      <c r="G92" s="119"/>
      <c r="H92" s="119"/>
      <c r="I92" s="119"/>
      <c r="J92" s="119"/>
      <c r="K92" s="119"/>
      <c r="L92" s="119"/>
      <c r="M92" s="119"/>
      <c r="N92" s="119"/>
      <c r="O92" s="119"/>
      <c r="P92" s="120"/>
    </row>
    <row r="93" spans="2:16" s="116" customFormat="1" x14ac:dyDescent="0.3">
      <c r="B93" s="43"/>
      <c r="C93" s="47"/>
      <c r="D93" s="47"/>
      <c r="E93" s="119"/>
      <c r="F93" s="47"/>
      <c r="G93" s="119"/>
      <c r="H93" s="119"/>
      <c r="I93" s="119"/>
      <c r="J93" s="119"/>
      <c r="K93" s="119"/>
      <c r="L93" s="119"/>
      <c r="M93" s="119"/>
      <c r="N93" s="119"/>
      <c r="O93" s="119"/>
      <c r="P93" s="120"/>
    </row>
    <row r="94" spans="2:16" x14ac:dyDescent="0.3">
      <c r="B94" s="44"/>
      <c r="C94" s="48"/>
      <c r="D94" s="121"/>
      <c r="E94" s="122"/>
      <c r="F94" s="134"/>
      <c r="G94" s="123"/>
      <c r="H94" s="123"/>
      <c r="I94" s="122"/>
      <c r="J94" s="122"/>
      <c r="K94" s="123"/>
      <c r="L94" s="123"/>
      <c r="M94" s="122"/>
      <c r="N94" s="119"/>
      <c r="O94" s="119"/>
      <c r="P94" s="124"/>
    </row>
    <row r="95" spans="2:16" s="45" customFormat="1" x14ac:dyDescent="0.3">
      <c r="B95" s="135" t="s">
        <v>14</v>
      </c>
      <c r="C95" s="136"/>
      <c r="D95" s="147"/>
      <c r="E95" s="147"/>
      <c r="F95" s="130"/>
      <c r="G95" s="90" t="s">
        <v>14</v>
      </c>
      <c r="H95" s="84"/>
      <c r="I95" s="84"/>
      <c r="J95" s="84"/>
      <c r="K95" s="147" t="s">
        <v>14</v>
      </c>
      <c r="L95" s="147"/>
      <c r="M95" s="84"/>
      <c r="N95" s="119"/>
      <c r="O95" s="119"/>
      <c r="P95" s="124"/>
    </row>
    <row r="96" spans="2:16" s="45" customFormat="1" x14ac:dyDescent="0.3">
      <c r="B96" s="135" t="s">
        <v>15</v>
      </c>
      <c r="C96" s="136"/>
      <c r="D96" s="136"/>
      <c r="E96" s="136"/>
      <c r="F96" s="130"/>
      <c r="G96" s="84" t="s">
        <v>16</v>
      </c>
      <c r="H96" s="84"/>
      <c r="I96" s="84"/>
      <c r="J96" s="84"/>
      <c r="K96" s="160" t="s">
        <v>17</v>
      </c>
      <c r="L96" s="160"/>
      <c r="M96" s="84"/>
      <c r="N96" s="119"/>
      <c r="O96" s="119"/>
      <c r="P96" s="124"/>
    </row>
    <row r="97" spans="2:16" x14ac:dyDescent="0.3">
      <c r="B97" s="137" t="s">
        <v>72</v>
      </c>
      <c r="C97" s="138"/>
      <c r="D97" s="138"/>
      <c r="E97" s="138"/>
      <c r="G97" s="85" t="s">
        <v>18</v>
      </c>
      <c r="K97" s="138" t="s">
        <v>19</v>
      </c>
      <c r="L97" s="138"/>
      <c r="N97" s="119"/>
      <c r="O97" s="119"/>
      <c r="P97" s="124"/>
    </row>
    <row r="98" spans="2:16" x14ac:dyDescent="0.3">
      <c r="B98" s="41"/>
      <c r="C98" s="49"/>
      <c r="D98" s="125"/>
      <c r="E98" s="126"/>
      <c r="F98" s="125"/>
      <c r="G98" s="126"/>
      <c r="H98" s="126"/>
      <c r="I98" s="126"/>
      <c r="J98" s="126"/>
      <c r="K98" s="126"/>
      <c r="L98" s="126"/>
      <c r="M98" s="126"/>
      <c r="N98" s="126"/>
      <c r="O98" s="126"/>
      <c r="P98" s="127"/>
    </row>
  </sheetData>
  <mergeCells count="29">
    <mergeCell ref="D96:E96"/>
    <mergeCell ref="K96:L96"/>
    <mergeCell ref="D97:E97"/>
    <mergeCell ref="K97:L97"/>
    <mergeCell ref="K95:L95"/>
    <mergeCell ref="D83:F83"/>
    <mergeCell ref="G83:I83"/>
    <mergeCell ref="J83:L83"/>
    <mergeCell ref="B2:P6"/>
    <mergeCell ref="D12:O12"/>
    <mergeCell ref="B79:C79"/>
    <mergeCell ref="B80:C80"/>
    <mergeCell ref="B81:C81"/>
    <mergeCell ref="B96:C96"/>
    <mergeCell ref="B95:C95"/>
    <mergeCell ref="B97:C97"/>
    <mergeCell ref="M83:O83"/>
    <mergeCell ref="B83:C83"/>
    <mergeCell ref="M84:O84"/>
    <mergeCell ref="M85:O85"/>
    <mergeCell ref="B84:C84"/>
    <mergeCell ref="B85:C85"/>
    <mergeCell ref="D84:F84"/>
    <mergeCell ref="G84:I84"/>
    <mergeCell ref="J84:L84"/>
    <mergeCell ref="D85:F85"/>
    <mergeCell ref="G85:I85"/>
    <mergeCell ref="J85:L85"/>
    <mergeCell ref="D95:E95"/>
  </mergeCells>
  <conditionalFormatting sqref="D94:O94 N94:O97">
    <cfRule type="cellIs" dxfId="0" priority="12" stopIfTrue="1" operator="lessThan">
      <formula>0</formula>
    </cfRule>
  </conditionalFormatting>
  <printOptions horizontalCentered="1" verticalCentered="1"/>
  <pageMargins left="0.19685039370078741" right="0.19685039370078741" top="0.19685039370078741" bottom="0.19685039370078741" header="0.31496062992125984" footer="0.31496062992125984"/>
  <pageSetup scale="3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3.2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8"/>
  <sheetViews>
    <sheetView workbookViewId="0">
      <selection activeCell="G19" sqref="G19"/>
    </sheetView>
  </sheetViews>
  <sheetFormatPr baseColWidth="10" defaultColWidth="11.44140625" defaultRowHeight="13.2" x14ac:dyDescent="0.25"/>
  <cols>
    <col min="1" max="1" width="11.5546875" style="28" bestFit="1" customWidth="1"/>
    <col min="2" max="2" width="38.5546875" style="28" bestFit="1" customWidth="1"/>
    <col min="3" max="3" width="12.6640625" style="28" bestFit="1" customWidth="1"/>
    <col min="4" max="4" width="9.88671875" style="36" bestFit="1" customWidth="1"/>
    <col min="5" max="5" width="12.6640625" style="36" bestFit="1" customWidth="1"/>
    <col min="6" max="6" width="9.88671875" style="36" bestFit="1" customWidth="1"/>
    <col min="7" max="7" width="12.6640625" style="36" bestFit="1" customWidth="1"/>
    <col min="8" max="11" width="9.88671875" style="28" bestFit="1" customWidth="1"/>
    <col min="12" max="12" width="11.5546875" style="28" bestFit="1" customWidth="1"/>
    <col min="13" max="13" width="9.88671875" style="28" bestFit="1" customWidth="1"/>
    <col min="14" max="14" width="10.88671875" style="28" bestFit="1" customWidth="1"/>
    <col min="15" max="15" width="10.33203125" style="28" bestFit="1" customWidth="1"/>
    <col min="16" max="16384" width="11.44140625" style="28"/>
  </cols>
  <sheetData>
    <row r="1" spans="1:15" x14ac:dyDescent="0.25">
      <c r="C1" s="28" t="s">
        <v>59</v>
      </c>
      <c r="D1" s="32" t="s">
        <v>54</v>
      </c>
      <c r="E1" s="32" t="s">
        <v>54</v>
      </c>
      <c r="F1" s="32" t="s">
        <v>54</v>
      </c>
      <c r="G1" s="32" t="s">
        <v>54</v>
      </c>
      <c r="H1" s="25" t="s">
        <v>54</v>
      </c>
      <c r="I1" s="25" t="s">
        <v>54</v>
      </c>
      <c r="J1" s="25" t="s">
        <v>54</v>
      </c>
      <c r="K1" s="25" t="s">
        <v>54</v>
      </c>
      <c r="L1" s="25" t="s">
        <v>54</v>
      </c>
      <c r="M1" s="25" t="s">
        <v>54</v>
      </c>
      <c r="N1" s="25" t="s">
        <v>54</v>
      </c>
      <c r="O1" s="25" t="s">
        <v>54</v>
      </c>
    </row>
    <row r="2" spans="1:15" x14ac:dyDescent="0.25">
      <c r="A2" s="26" t="s">
        <v>55</v>
      </c>
      <c r="B2" s="26" t="s">
        <v>56</v>
      </c>
      <c r="C2" s="26"/>
      <c r="D2" s="33" t="s">
        <v>2</v>
      </c>
      <c r="E2" s="33" t="s">
        <v>3</v>
      </c>
      <c r="F2" s="33" t="s">
        <v>4</v>
      </c>
      <c r="G2" s="33" t="s">
        <v>5</v>
      </c>
      <c r="H2" s="26" t="s">
        <v>6</v>
      </c>
      <c r="I2" s="26" t="s">
        <v>7</v>
      </c>
      <c r="J2" s="26" t="s">
        <v>8</v>
      </c>
      <c r="K2" s="26" t="s">
        <v>9</v>
      </c>
      <c r="L2" s="26" t="s">
        <v>10</v>
      </c>
      <c r="M2" s="26" t="s">
        <v>11</v>
      </c>
      <c r="N2" s="26" t="s">
        <v>12</v>
      </c>
      <c r="O2" s="26" t="s">
        <v>13</v>
      </c>
    </row>
    <row r="3" spans="1:15" x14ac:dyDescent="0.25">
      <c r="A3" s="29" t="e">
        <f>+'informes del gastos'!#REF!</f>
        <v>#REF!</v>
      </c>
      <c r="B3" s="29" t="e">
        <f>+'informes del gastos'!#REF!</f>
        <v>#REF!</v>
      </c>
      <c r="C3" s="27">
        <v>1800000</v>
      </c>
      <c r="D3" s="34"/>
      <c r="E3" s="34">
        <v>1800000</v>
      </c>
      <c r="F3" s="34"/>
      <c r="G3" s="34">
        <v>1800000</v>
      </c>
      <c r="H3" s="27"/>
      <c r="I3" s="27"/>
      <c r="J3" s="27"/>
      <c r="K3" s="27"/>
      <c r="L3" s="27"/>
      <c r="M3" s="27"/>
      <c r="N3" s="27"/>
      <c r="O3" s="27"/>
    </row>
    <row r="4" spans="1:15" x14ac:dyDescent="0.25">
      <c r="A4" s="29" t="e">
        <f>+'informes del gastos'!#REF!</f>
        <v>#REF!</v>
      </c>
      <c r="B4" s="29" t="e">
        <f>+'informes del gastos'!#REF!</f>
        <v>#REF!</v>
      </c>
      <c r="C4" s="27">
        <v>200000</v>
      </c>
      <c r="D4" s="34"/>
      <c r="E4" s="34">
        <v>100000</v>
      </c>
      <c r="F4" s="34"/>
      <c r="G4" s="34">
        <v>100000</v>
      </c>
      <c r="H4" s="27"/>
      <c r="I4" s="27"/>
      <c r="J4" s="27"/>
      <c r="K4" s="27"/>
      <c r="L4" s="27"/>
      <c r="M4" s="27"/>
      <c r="N4" s="27"/>
      <c r="O4" s="27"/>
    </row>
    <row r="5" spans="1:15" x14ac:dyDescent="0.25">
      <c r="A5" s="37"/>
      <c r="B5" s="37" t="s">
        <v>57</v>
      </c>
      <c r="C5" s="38">
        <v>400000</v>
      </c>
      <c r="D5" s="39"/>
      <c r="E5" s="39"/>
      <c r="F5" s="39"/>
      <c r="G5" s="39"/>
      <c r="H5" s="27"/>
      <c r="I5" s="27"/>
      <c r="J5" s="27"/>
      <c r="K5" s="27"/>
      <c r="L5" s="27"/>
      <c r="M5" s="27"/>
      <c r="N5" s="27"/>
      <c r="O5" s="27"/>
    </row>
    <row r="6" spans="1:15" x14ac:dyDescent="0.25">
      <c r="A6" s="29" t="e">
        <f>+'informes del gastos'!#REF!</f>
        <v>#REF!</v>
      </c>
      <c r="B6" s="29" t="e">
        <f>+'informes del gastos'!#REF!</f>
        <v>#REF!</v>
      </c>
      <c r="C6" s="27">
        <v>200000</v>
      </c>
      <c r="D6" s="34"/>
      <c r="E6" s="34">
        <v>100000</v>
      </c>
      <c r="F6" s="34"/>
      <c r="G6" s="34">
        <v>100000</v>
      </c>
      <c r="H6" s="27"/>
      <c r="I6" s="27"/>
      <c r="J6" s="27"/>
      <c r="K6" s="27"/>
      <c r="L6" s="27"/>
      <c r="M6" s="27"/>
      <c r="N6" s="27"/>
      <c r="O6" s="27"/>
    </row>
    <row r="7" spans="1:15" x14ac:dyDescent="0.25">
      <c r="A7" s="37"/>
      <c r="B7" s="37" t="s">
        <v>58</v>
      </c>
      <c r="C7" s="38">
        <v>400000</v>
      </c>
      <c r="D7" s="39"/>
      <c r="E7" s="39"/>
      <c r="F7" s="39"/>
      <c r="G7" s="39"/>
      <c r="H7" s="27"/>
      <c r="I7" s="27"/>
      <c r="J7" s="27"/>
      <c r="K7" s="27"/>
      <c r="L7" s="27"/>
      <c r="M7" s="27"/>
      <c r="N7" s="27"/>
      <c r="O7" s="27"/>
    </row>
    <row r="8" spans="1:15" x14ac:dyDescent="0.25">
      <c r="A8" s="29" t="e">
        <f>+'informes del gastos'!#REF!</f>
        <v>#REF!</v>
      </c>
      <c r="B8" s="29" t="e">
        <f>+'informes del gastos'!#REF!</f>
        <v>#REF!</v>
      </c>
      <c r="C8" s="27">
        <v>3780000</v>
      </c>
      <c r="D8" s="34"/>
      <c r="E8" s="34">
        <v>3780000</v>
      </c>
      <c r="F8" s="34"/>
      <c r="G8" s="34">
        <v>3780000</v>
      </c>
      <c r="H8" s="27"/>
      <c r="I8" s="27"/>
      <c r="J8" s="27"/>
      <c r="K8" s="27"/>
      <c r="L8" s="27"/>
      <c r="M8" s="27"/>
      <c r="N8" s="27"/>
      <c r="O8" s="27"/>
    </row>
    <row r="9" spans="1:15" x14ac:dyDescent="0.25">
      <c r="A9" s="29" t="e">
        <f>+'informes del gastos'!#REF!</f>
        <v>#REF!</v>
      </c>
      <c r="B9" s="29" t="e">
        <f>+'informes del gastos'!#REF!</f>
        <v>#REF!</v>
      </c>
      <c r="C9" s="27">
        <v>800000</v>
      </c>
      <c r="D9" s="34"/>
      <c r="E9" s="34">
        <v>350000</v>
      </c>
      <c r="F9" s="34"/>
      <c r="G9" s="34">
        <v>350000</v>
      </c>
      <c r="H9" s="27"/>
      <c r="I9" s="27"/>
      <c r="J9" s="27"/>
      <c r="K9" s="27"/>
      <c r="L9" s="27"/>
      <c r="M9" s="27"/>
      <c r="N9" s="27"/>
      <c r="O9" s="27"/>
    </row>
    <row r="10" spans="1:15" x14ac:dyDescent="0.25">
      <c r="A10" s="30"/>
      <c r="C10" s="31">
        <f>SUM(C3:C9)</f>
        <v>7580000</v>
      </c>
      <c r="D10" s="35"/>
      <c r="E10" s="35">
        <f>SUM(E3:E9)</f>
        <v>6130000</v>
      </c>
      <c r="G10" s="35">
        <f>SUM(G3:G9)</f>
        <v>6130000</v>
      </c>
    </row>
    <row r="11" spans="1:15" x14ac:dyDescent="0.25">
      <c r="A11" s="30"/>
    </row>
    <row r="12" spans="1:15" x14ac:dyDescent="0.25">
      <c r="A12" s="29" t="s">
        <v>60</v>
      </c>
      <c r="B12" s="40" t="s">
        <v>61</v>
      </c>
      <c r="C12" s="27"/>
      <c r="D12" s="34"/>
      <c r="E12" s="34"/>
      <c r="F12" s="34"/>
      <c r="G12" s="34"/>
    </row>
    <row r="13" spans="1:15" x14ac:dyDescent="0.25">
      <c r="A13" s="29" t="s">
        <v>46</v>
      </c>
      <c r="B13" s="29" t="s">
        <v>62</v>
      </c>
      <c r="C13" s="27"/>
      <c r="D13" s="34"/>
      <c r="E13" s="34"/>
      <c r="F13" s="34"/>
      <c r="G13" s="34"/>
    </row>
    <row r="14" spans="1:15" x14ac:dyDescent="0.25">
      <c r="A14" s="37"/>
      <c r="B14" s="37" t="s">
        <v>57</v>
      </c>
      <c r="C14" s="38"/>
      <c r="D14" s="39"/>
      <c r="E14" s="39"/>
      <c r="F14" s="39"/>
      <c r="G14" s="39"/>
    </row>
    <row r="15" spans="1:15" x14ac:dyDescent="0.25">
      <c r="A15" s="29" t="s">
        <v>52</v>
      </c>
      <c r="B15" s="29" t="s">
        <v>63</v>
      </c>
      <c r="C15" s="27"/>
      <c r="D15" s="34"/>
      <c r="E15" s="34"/>
      <c r="F15" s="34"/>
      <c r="G15" s="34"/>
    </row>
    <row r="16" spans="1:15" x14ac:dyDescent="0.25">
      <c r="A16" s="37"/>
      <c r="B16" s="37" t="s">
        <v>58</v>
      </c>
      <c r="C16" s="38"/>
      <c r="D16" s="39"/>
      <c r="E16" s="39"/>
      <c r="F16" s="39"/>
      <c r="G16" s="39"/>
    </row>
    <row r="17" spans="1:7" x14ac:dyDescent="0.25">
      <c r="A17" s="29" t="s">
        <v>64</v>
      </c>
      <c r="B17" s="29" t="s">
        <v>65</v>
      </c>
      <c r="C17" s="27"/>
      <c r="D17" s="34"/>
      <c r="E17" s="34"/>
      <c r="F17" s="34"/>
      <c r="G17" s="34"/>
    </row>
    <row r="18" spans="1:7" x14ac:dyDescent="0.25">
      <c r="A18" s="29" t="s">
        <v>53</v>
      </c>
      <c r="B18" s="29" t="s">
        <v>66</v>
      </c>
      <c r="C18" s="27"/>
      <c r="D18" s="34"/>
      <c r="E18" s="34"/>
      <c r="F18" s="34"/>
      <c r="G18" s="34"/>
    </row>
  </sheetData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Y15"/>
  <sheetViews>
    <sheetView topLeftCell="A2" zoomScale="60" zoomScaleNormal="60" workbookViewId="0">
      <selection activeCell="F11" sqref="F11"/>
    </sheetView>
  </sheetViews>
  <sheetFormatPr baseColWidth="10" defaultColWidth="14.33203125" defaultRowHeight="20.399999999999999" x14ac:dyDescent="0.25"/>
  <cols>
    <col min="1" max="1" width="4.44140625" style="1" customWidth="1"/>
    <col min="2" max="2" width="18" style="1" customWidth="1"/>
    <col min="3" max="3" width="60" style="1" customWidth="1"/>
    <col min="4" max="4" width="17.5546875" style="1" hidden="1" customWidth="1"/>
    <col min="5" max="5" width="20.5546875" style="1" hidden="1" customWidth="1"/>
    <col min="6" max="6" width="28.33203125" style="2" bestFit="1" customWidth="1"/>
    <col min="7" max="18" width="7.44140625" style="1" customWidth="1"/>
    <col min="19" max="19" width="8.109375" style="1" customWidth="1"/>
    <col min="20" max="20" width="7" style="1" customWidth="1"/>
    <col min="21" max="21" width="4" style="1" customWidth="1"/>
    <col min="22" max="22" width="8.109375" style="1" customWidth="1"/>
    <col min="23" max="23" width="5.5546875" style="1" customWidth="1"/>
    <col min="24" max="24" width="4" style="1" customWidth="1"/>
    <col min="25" max="25" width="49.5546875" style="1" customWidth="1"/>
    <col min="26" max="16384" width="14.33203125" style="1"/>
  </cols>
  <sheetData>
    <row r="1" spans="2:25" ht="85.5" customHeight="1" x14ac:dyDescent="0.25"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6"/>
      <c r="O1" s="176"/>
      <c r="P1" s="176"/>
      <c r="Q1" s="176"/>
      <c r="R1" s="176"/>
      <c r="S1" s="176"/>
      <c r="T1" s="176"/>
      <c r="U1" s="176"/>
      <c r="V1" s="176"/>
      <c r="W1" s="176"/>
      <c r="X1" s="176"/>
    </row>
    <row r="2" spans="2:25" ht="34.5" customHeight="1" x14ac:dyDescent="0.25">
      <c r="B2" s="177" t="s">
        <v>0</v>
      </c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  <c r="Q2" s="177"/>
      <c r="R2" s="177"/>
      <c r="S2" s="177"/>
      <c r="T2" s="177"/>
      <c r="U2" s="177"/>
      <c r="V2" s="177"/>
      <c r="W2" s="177"/>
      <c r="X2" s="177"/>
    </row>
    <row r="3" spans="2:25" ht="34.5" customHeight="1" x14ac:dyDescent="0.25">
      <c r="B3" s="177" t="s">
        <v>20</v>
      </c>
      <c r="C3" s="177"/>
      <c r="D3" s="177"/>
      <c r="E3" s="177"/>
      <c r="F3" s="177"/>
      <c r="G3" s="177"/>
      <c r="H3" s="177"/>
      <c r="I3" s="177"/>
      <c r="J3" s="177"/>
      <c r="K3" s="177"/>
      <c r="L3" s="177"/>
      <c r="M3" s="177"/>
      <c r="N3" s="177"/>
      <c r="O3" s="177"/>
      <c r="P3" s="177"/>
      <c r="Q3" s="177"/>
      <c r="R3" s="177"/>
      <c r="S3" s="177"/>
      <c r="T3" s="177"/>
      <c r="U3" s="177"/>
      <c r="V3" s="177"/>
      <c r="W3" s="177"/>
      <c r="X3" s="177"/>
    </row>
    <row r="4" spans="2:25" ht="34.5" customHeight="1" x14ac:dyDescent="0.25">
      <c r="B4" s="176" t="s">
        <v>21</v>
      </c>
      <c r="C4" s="176"/>
      <c r="D4" s="176"/>
      <c r="E4" s="176"/>
      <c r="F4" s="176"/>
      <c r="G4" s="176"/>
      <c r="H4" s="176"/>
      <c r="I4" s="176"/>
      <c r="J4" s="176"/>
      <c r="K4" s="176"/>
      <c r="L4" s="176"/>
      <c r="M4" s="176"/>
      <c r="N4" s="176"/>
      <c r="O4" s="176"/>
      <c r="P4" s="176"/>
      <c r="Q4" s="176"/>
      <c r="R4" s="176"/>
      <c r="S4" s="176"/>
      <c r="T4" s="176"/>
      <c r="U4" s="176"/>
      <c r="V4" s="176"/>
      <c r="W4" s="176"/>
      <c r="X4" s="176"/>
    </row>
    <row r="5" spans="2:25" ht="34.5" customHeight="1" x14ac:dyDescent="0.25">
      <c r="B5" s="178" t="s">
        <v>22</v>
      </c>
      <c r="C5" s="178"/>
      <c r="D5" s="178"/>
      <c r="E5" s="178"/>
      <c r="F5" s="178"/>
      <c r="G5" s="178"/>
      <c r="H5" s="178"/>
      <c r="I5" s="178"/>
      <c r="J5" s="178"/>
      <c r="K5" s="178"/>
      <c r="L5" s="178"/>
      <c r="M5" s="178"/>
      <c r="N5" s="178"/>
      <c r="O5" s="178"/>
      <c r="P5" s="178"/>
      <c r="Q5" s="178"/>
      <c r="R5" s="178"/>
      <c r="S5" s="178"/>
      <c r="T5" s="178"/>
      <c r="U5" s="178"/>
      <c r="V5" s="178"/>
      <c r="W5" s="178"/>
      <c r="X5" s="178"/>
    </row>
    <row r="6" spans="2:25" ht="34.5" customHeight="1" x14ac:dyDescent="0.25"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</row>
    <row r="7" spans="2:25" ht="34.5" customHeight="1" x14ac:dyDescent="0.25"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</row>
    <row r="8" spans="2:25" ht="21" thickBot="1" x14ac:dyDescent="0.3"/>
    <row r="9" spans="2:25" ht="21" thickBot="1" x14ac:dyDescent="0.3">
      <c r="G9" s="3" t="s">
        <v>23</v>
      </c>
      <c r="H9" s="4" t="s">
        <v>24</v>
      </c>
      <c r="I9" s="5" t="s">
        <v>25</v>
      </c>
      <c r="J9" s="3" t="s">
        <v>26</v>
      </c>
      <c r="K9" s="4" t="s">
        <v>27</v>
      </c>
      <c r="L9" s="5" t="s">
        <v>28</v>
      </c>
      <c r="M9" s="3" t="s">
        <v>29</v>
      </c>
      <c r="N9" s="4" t="s">
        <v>30</v>
      </c>
      <c r="O9" s="5" t="s">
        <v>31</v>
      </c>
      <c r="P9" s="3" t="s">
        <v>32</v>
      </c>
      <c r="Q9" s="4" t="s">
        <v>33</v>
      </c>
      <c r="R9" s="5" t="s">
        <v>34</v>
      </c>
      <c r="S9" s="179" t="s">
        <v>35</v>
      </c>
      <c r="T9" s="180"/>
      <c r="U9" s="181"/>
      <c r="V9" s="179" t="s">
        <v>36</v>
      </c>
      <c r="W9" s="180"/>
      <c r="X9" s="181"/>
    </row>
    <row r="10" spans="2:25" ht="69.75" customHeight="1" x14ac:dyDescent="0.25">
      <c r="B10" s="20" t="s">
        <v>37</v>
      </c>
      <c r="C10" s="21" t="s">
        <v>38</v>
      </c>
      <c r="D10" s="22" t="s">
        <v>39</v>
      </c>
      <c r="E10" s="22" t="s">
        <v>40</v>
      </c>
      <c r="F10" s="23" t="s">
        <v>47</v>
      </c>
      <c r="G10" s="182" t="s">
        <v>41</v>
      </c>
      <c r="H10" s="182"/>
      <c r="I10" s="182"/>
      <c r="J10" s="182" t="s">
        <v>42</v>
      </c>
      <c r="K10" s="182"/>
      <c r="L10" s="182"/>
      <c r="M10" s="182" t="s">
        <v>43</v>
      </c>
      <c r="N10" s="182"/>
      <c r="O10" s="182"/>
      <c r="P10" s="182" t="s">
        <v>44</v>
      </c>
      <c r="Q10" s="182"/>
      <c r="R10" s="182"/>
      <c r="S10" s="24" t="s">
        <v>35</v>
      </c>
      <c r="T10" s="24"/>
      <c r="U10" s="24"/>
      <c r="V10" s="183" t="s">
        <v>45</v>
      </c>
      <c r="W10" s="184"/>
      <c r="X10" s="185"/>
    </row>
    <row r="11" spans="2:25" s="7" customFormat="1" ht="25.2" x14ac:dyDescent="0.25">
      <c r="B11" s="12" t="str">
        <f>+'[2]SIN DEFICIT'!$B$21</f>
        <v>2.2.3.1.01</v>
      </c>
      <c r="C11" s="13" t="str">
        <f>+'[2]SIN DEFICIT'!$C$21</f>
        <v>Viáticos Dentro del País</v>
      </c>
      <c r="D11" s="14">
        <v>1800000</v>
      </c>
      <c r="E11" s="14">
        <v>0</v>
      </c>
      <c r="F11" s="15">
        <f>+'[2]SIN DEFICIT'!$P$21</f>
        <v>1800000</v>
      </c>
      <c r="G11" s="170"/>
      <c r="H11" s="171"/>
      <c r="I11" s="172"/>
      <c r="J11" s="170"/>
      <c r="K11" s="171"/>
      <c r="L11" s="172"/>
      <c r="M11" s="170"/>
      <c r="N11" s="171"/>
      <c r="O11" s="172"/>
      <c r="P11" s="170"/>
      <c r="Q11" s="171"/>
      <c r="R11" s="172"/>
      <c r="S11" s="164"/>
      <c r="T11" s="164"/>
      <c r="U11" s="164"/>
      <c r="V11" s="173">
        <f>+S11/F11</f>
        <v>0</v>
      </c>
      <c r="W11" s="174"/>
      <c r="X11" s="175"/>
      <c r="Y11" s="7">
        <f>+F11/12</f>
        <v>150000</v>
      </c>
    </row>
    <row r="12" spans="2:25" s="7" customFormat="1" ht="50.4" x14ac:dyDescent="0.25">
      <c r="B12" s="12" t="s">
        <v>46</v>
      </c>
      <c r="C12" s="13" t="str">
        <f>+'[2]SIN DEFICIT'!$C$22</f>
        <v>Alquileres de  equipos de transporte tracción</v>
      </c>
      <c r="D12" s="14">
        <v>1800000</v>
      </c>
      <c r="E12" s="14">
        <v>0</v>
      </c>
      <c r="F12" s="15">
        <f>+'[2]SIN DEFICIT'!$P$22</f>
        <v>200000</v>
      </c>
      <c r="G12" s="164"/>
      <c r="H12" s="164"/>
      <c r="I12" s="164"/>
      <c r="J12" s="164"/>
      <c r="K12" s="164"/>
      <c r="L12" s="164"/>
      <c r="M12" s="164"/>
      <c r="N12" s="164"/>
      <c r="O12" s="164"/>
      <c r="P12" s="164"/>
      <c r="Q12" s="164"/>
      <c r="R12" s="164"/>
      <c r="S12" s="164"/>
      <c r="T12" s="164"/>
      <c r="U12" s="164"/>
      <c r="V12" s="173">
        <f>+S12/F12</f>
        <v>0</v>
      </c>
      <c r="W12" s="174"/>
      <c r="X12" s="175"/>
    </row>
    <row r="13" spans="2:25" s="7" customFormat="1" ht="25.2" x14ac:dyDescent="0.25">
      <c r="B13" s="12" t="str">
        <f>+'[2]SIN DEFICIT'!$B$31</f>
        <v>2.3.7.1.01</v>
      </c>
      <c r="C13" s="13" t="str">
        <f>+'[2]SIN DEFICIT'!$C$31</f>
        <v>Gasolina</v>
      </c>
      <c r="D13" s="14">
        <v>0</v>
      </c>
      <c r="E13" s="14">
        <v>280000</v>
      </c>
      <c r="F13" s="15">
        <f>+'[2]SIN DEFICIT'!$P$31</f>
        <v>3780000</v>
      </c>
      <c r="G13" s="164"/>
      <c r="H13" s="164"/>
      <c r="I13" s="164"/>
      <c r="J13" s="164"/>
      <c r="K13" s="164"/>
      <c r="L13" s="164"/>
      <c r="M13" s="164"/>
      <c r="N13" s="164"/>
      <c r="O13" s="164"/>
      <c r="P13" s="164"/>
      <c r="Q13" s="164"/>
      <c r="R13" s="164"/>
      <c r="S13" s="164"/>
      <c r="T13" s="164"/>
      <c r="U13" s="164"/>
      <c r="V13" s="173">
        <f>+S13/F13</f>
        <v>0</v>
      </c>
      <c r="W13" s="174"/>
      <c r="X13" s="175"/>
      <c r="Y13" s="8"/>
    </row>
    <row r="14" spans="2:25" s="7" customFormat="1" ht="25.8" thickBot="1" x14ac:dyDescent="0.3">
      <c r="B14" s="16" t="str">
        <f>+'[2]SIN DEFICIT'!$B$34</f>
        <v>2.3.9.9.01</v>
      </c>
      <c r="C14" s="17" t="str">
        <f>+'[2]SIN DEFICIT'!$C$34</f>
        <v>Productos y utiles varios</v>
      </c>
      <c r="D14" s="18">
        <v>2493464</v>
      </c>
      <c r="E14" s="18">
        <v>-1707502.32</v>
      </c>
      <c r="F14" s="19">
        <f>+'[2]SIN DEFICIT'!$P$34</f>
        <v>420000</v>
      </c>
      <c r="G14" s="164"/>
      <c r="H14" s="164"/>
      <c r="I14" s="164"/>
      <c r="J14" s="164"/>
      <c r="K14" s="164"/>
      <c r="L14" s="164"/>
      <c r="M14" s="164"/>
      <c r="N14" s="164"/>
      <c r="O14" s="164"/>
      <c r="P14" s="164"/>
      <c r="Q14" s="164"/>
      <c r="R14" s="164"/>
      <c r="S14" s="165"/>
      <c r="T14" s="165"/>
      <c r="U14" s="165"/>
      <c r="V14" s="166">
        <f>+S14/F14</f>
        <v>0</v>
      </c>
      <c r="W14" s="167"/>
      <c r="X14" s="168"/>
      <c r="Y14" s="8"/>
    </row>
    <row r="15" spans="2:25" s="6" customFormat="1" ht="24" thickBot="1" x14ac:dyDescent="0.3">
      <c r="B15" s="9"/>
      <c r="C15" s="9"/>
      <c r="D15" s="9"/>
      <c r="E15" s="9"/>
      <c r="F15" s="10">
        <f>SUM(F11:F14)</f>
        <v>6200000</v>
      </c>
      <c r="G15" s="169">
        <f>SUM(G11:G14)</f>
        <v>0</v>
      </c>
      <c r="H15" s="169"/>
      <c r="I15" s="169"/>
      <c r="J15" s="169">
        <f>SUM(J11:J14)</f>
        <v>0</v>
      </c>
      <c r="K15" s="169"/>
      <c r="L15" s="169"/>
      <c r="M15" s="169">
        <f>SUM(M11:M14)</f>
        <v>0</v>
      </c>
      <c r="N15" s="169"/>
      <c r="O15" s="169"/>
      <c r="P15" s="169">
        <f>SUM(P11:P14)</f>
        <v>0</v>
      </c>
      <c r="Q15" s="169"/>
      <c r="R15" s="169"/>
      <c r="S15" s="169">
        <f>SUM(S11:S14)</f>
        <v>0</v>
      </c>
      <c r="T15" s="169"/>
      <c r="U15" s="169"/>
      <c r="V15" s="161">
        <f>+S15/F15</f>
        <v>0</v>
      </c>
      <c r="W15" s="162"/>
      <c r="X15" s="163"/>
    </row>
  </sheetData>
  <mergeCells count="42">
    <mergeCell ref="S9:U9"/>
    <mergeCell ref="V9:X9"/>
    <mergeCell ref="G12:I12"/>
    <mergeCell ref="J12:L12"/>
    <mergeCell ref="M12:O12"/>
    <mergeCell ref="P12:R12"/>
    <mergeCell ref="S12:U12"/>
    <mergeCell ref="V12:X12"/>
    <mergeCell ref="V11:X11"/>
    <mergeCell ref="G10:I10"/>
    <mergeCell ref="J10:L10"/>
    <mergeCell ref="M10:O10"/>
    <mergeCell ref="P10:R10"/>
    <mergeCell ref="V10:X10"/>
    <mergeCell ref="G11:I11"/>
    <mergeCell ref="J11:L11"/>
    <mergeCell ref="B1:X1"/>
    <mergeCell ref="B2:X2"/>
    <mergeCell ref="B3:X3"/>
    <mergeCell ref="B4:X4"/>
    <mergeCell ref="B5:X5"/>
    <mergeCell ref="M11:O11"/>
    <mergeCell ref="P11:R11"/>
    <mergeCell ref="S11:U11"/>
    <mergeCell ref="V13:X13"/>
    <mergeCell ref="G13:I13"/>
    <mergeCell ref="J13:L13"/>
    <mergeCell ref="M13:O13"/>
    <mergeCell ref="P13:R13"/>
    <mergeCell ref="S13:U13"/>
    <mergeCell ref="V15:X15"/>
    <mergeCell ref="G14:I14"/>
    <mergeCell ref="J14:L14"/>
    <mergeCell ref="M14:O14"/>
    <mergeCell ref="P14:R14"/>
    <mergeCell ref="S14:U14"/>
    <mergeCell ref="V14:X14"/>
    <mergeCell ref="G15:I15"/>
    <mergeCell ref="J15:L15"/>
    <mergeCell ref="M15:O15"/>
    <mergeCell ref="P15:R15"/>
    <mergeCell ref="S15:U1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7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="70" zoomScaleNormal="70" workbookViewId="0">
      <selection activeCell="V9" sqref="V9"/>
    </sheetView>
  </sheetViews>
  <sheetFormatPr baseColWidth="10" defaultRowHeight="13.2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</vt:i4>
      </vt:variant>
    </vt:vector>
  </HeadingPairs>
  <TitlesOfParts>
    <vt:vector size="7" baseType="lpstr">
      <vt:lpstr>informes del gastos</vt:lpstr>
      <vt:lpstr>Hoja3</vt:lpstr>
      <vt:lpstr>Hoja2</vt:lpstr>
      <vt:lpstr>Programas</vt:lpstr>
      <vt:lpstr>Hoja1</vt:lpstr>
      <vt:lpstr>'informes del gastos'!Área_de_impresión</vt:lpstr>
      <vt:lpstr>Programas!Área_de_impresión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María Martínez Matos</dc:creator>
  <cp:lastModifiedBy>Admin</cp:lastModifiedBy>
  <cp:lastPrinted>2025-05-26T18:01:57Z</cp:lastPrinted>
  <dcterms:created xsi:type="dcterms:W3CDTF">2022-02-07T17:19:53Z</dcterms:created>
  <dcterms:modified xsi:type="dcterms:W3CDTF">2025-05-26T18:04:10Z</dcterms:modified>
</cp:coreProperties>
</file>