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Luis\"/>
    </mc:Choice>
  </mc:AlternateContent>
  <bookViews>
    <workbookView xWindow="0" yWindow="0" windowWidth="23040" windowHeight="9048"/>
  </bookViews>
  <sheets>
    <sheet name="informes del gastos" sheetId="1" r:id="rId1"/>
    <sheet name="Hoja3" sheetId="5" r:id="rId2"/>
    <sheet name="Hoja2" sheetId="4" state="hidden" r:id="rId3"/>
    <sheet name="Programas" sheetId="2" state="hidden" r:id="rId4"/>
    <sheet name="Hoja1" sheetId="3" state="hidden" r:id="rId5"/>
  </sheets>
  <externalReferences>
    <externalReference r:id="rId6"/>
    <externalReference r:id="rId7"/>
  </externalReferences>
  <definedNames>
    <definedName name="_xlnm.Print_Area" localSheetId="0">'informes del gastos'!$A$1:$Q$99</definedName>
    <definedName name="_xlnm.Print_Area" localSheetId="3">Programas!$B$1:$X$20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4" i="1" l="1"/>
  <c r="O74" i="1"/>
  <c r="N74" i="1"/>
  <c r="N78" i="1" s="1"/>
  <c r="M74" i="1"/>
  <c r="L74" i="1"/>
  <c r="K74" i="1"/>
  <c r="J74" i="1"/>
  <c r="I74" i="1"/>
  <c r="H74" i="1"/>
  <c r="G74" i="1"/>
  <c r="F74" i="1"/>
  <c r="E74" i="1"/>
  <c r="D74" i="1"/>
  <c r="C74" i="1"/>
  <c r="C78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O66" i="1"/>
  <c r="N66" i="1"/>
  <c r="M66" i="1"/>
  <c r="L66" i="1"/>
  <c r="K66" i="1"/>
  <c r="J66" i="1"/>
  <c r="J78" i="1" s="1"/>
  <c r="I66" i="1"/>
  <c r="I78" i="1" s="1"/>
  <c r="H66" i="1"/>
  <c r="G66" i="1"/>
  <c r="F66" i="1"/>
  <c r="E66" i="1"/>
  <c r="D66" i="1"/>
  <c r="P66" i="1" s="1"/>
  <c r="C66" i="1"/>
  <c r="P58" i="1"/>
  <c r="P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P55" i="1"/>
  <c r="P54" i="1"/>
  <c r="P53" i="1"/>
  <c r="P52" i="1"/>
  <c r="P51" i="1"/>
  <c r="P50" i="1"/>
  <c r="P49" i="1"/>
  <c r="O48" i="1"/>
  <c r="O78" i="1" s="1"/>
  <c r="N48" i="1"/>
  <c r="M48" i="1"/>
  <c r="L48" i="1"/>
  <c r="K48" i="1"/>
  <c r="J48" i="1"/>
  <c r="I48" i="1"/>
  <c r="H48" i="1"/>
  <c r="G48" i="1"/>
  <c r="G78" i="1" s="1"/>
  <c r="F48" i="1"/>
  <c r="P48" i="1" s="1"/>
  <c r="E48" i="1"/>
  <c r="D48" i="1"/>
  <c r="C48" i="1"/>
  <c r="P47" i="1"/>
  <c r="P46" i="1"/>
  <c r="P45" i="1"/>
  <c r="P44" i="1"/>
  <c r="P43" i="1"/>
  <c r="P42" i="1"/>
  <c r="P41" i="1"/>
  <c r="P40" i="1" s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P39" i="1"/>
  <c r="P38" i="1"/>
  <c r="P37" i="1"/>
  <c r="P36" i="1"/>
  <c r="P35" i="1"/>
  <c r="P34" i="1"/>
  <c r="P33" i="1"/>
  <c r="P32" i="1"/>
  <c r="P31" i="1"/>
  <c r="O30" i="1"/>
  <c r="N30" i="1"/>
  <c r="M30" i="1"/>
  <c r="M29" i="1" s="1"/>
  <c r="M20" i="1" s="1"/>
  <c r="L30" i="1"/>
  <c r="L29" i="1" s="1"/>
  <c r="L20" i="1" s="1"/>
  <c r="K30" i="1"/>
  <c r="K29" i="1" s="1"/>
  <c r="K20" i="1" s="1"/>
  <c r="J30" i="1"/>
  <c r="I30" i="1"/>
  <c r="H30" i="1"/>
  <c r="G30" i="1"/>
  <c r="F30" i="1"/>
  <c r="E30" i="1"/>
  <c r="E29" i="1" s="1"/>
  <c r="D30" i="1"/>
  <c r="P30" i="1" s="1"/>
  <c r="C30" i="1"/>
  <c r="O29" i="1"/>
  <c r="N29" i="1"/>
  <c r="J29" i="1"/>
  <c r="J20" i="1" s="1"/>
  <c r="I29" i="1"/>
  <c r="I20" i="1" s="1"/>
  <c r="H29" i="1"/>
  <c r="H20" i="1" s="1"/>
  <c r="H78" i="1" s="1"/>
  <c r="G29" i="1"/>
  <c r="P28" i="1"/>
  <c r="P27" i="1"/>
  <c r="P26" i="1"/>
  <c r="P25" i="1"/>
  <c r="P24" i="1"/>
  <c r="P23" i="1"/>
  <c r="P22" i="1"/>
  <c r="E21" i="1"/>
  <c r="E20" i="1" s="1"/>
  <c r="O20" i="1"/>
  <c r="N20" i="1"/>
  <c r="G20" i="1"/>
  <c r="F20" i="1"/>
  <c r="C20" i="1"/>
  <c r="P19" i="1"/>
  <c r="P18" i="1"/>
  <c r="P17" i="1"/>
  <c r="P16" i="1"/>
  <c r="P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F78" i="1" l="1"/>
  <c r="F79" i="1" s="1"/>
  <c r="K78" i="1"/>
  <c r="L78" i="1"/>
  <c r="G79" i="1"/>
  <c r="G80" i="1"/>
  <c r="E78" i="1"/>
  <c r="M78" i="1"/>
  <c r="I79" i="1"/>
  <c r="I80" i="1"/>
  <c r="O79" i="1"/>
  <c r="O80" i="1"/>
  <c r="H79" i="1"/>
  <c r="H80" i="1"/>
  <c r="N79" i="1"/>
  <c r="N80" i="1"/>
  <c r="J80" i="1"/>
  <c r="J79" i="1"/>
  <c r="P21" i="1"/>
  <c r="D29" i="1"/>
  <c r="F80" i="1" l="1"/>
  <c r="F81" i="1" s="1"/>
  <c r="D20" i="1"/>
  <c r="P29" i="1"/>
  <c r="G84" i="1"/>
  <c r="J83" i="1"/>
  <c r="J81" i="1"/>
  <c r="I81" i="1"/>
  <c r="M79" i="1"/>
  <c r="M80" i="1"/>
  <c r="M84" i="1" s="1"/>
  <c r="H81" i="1"/>
  <c r="O81" i="1"/>
  <c r="E79" i="1"/>
  <c r="E80" i="1"/>
  <c r="G81" i="1"/>
  <c r="G85" i="1" s="1"/>
  <c r="G83" i="1"/>
  <c r="L80" i="1"/>
  <c r="J84" i="1" s="1"/>
  <c r="L79" i="1"/>
  <c r="K80" i="1"/>
  <c r="K79" i="1"/>
  <c r="K81" i="1" s="1"/>
  <c r="N81" i="1"/>
  <c r="M81" i="1" l="1"/>
  <c r="M85" i="1" s="1"/>
  <c r="M83" i="1"/>
  <c r="E81" i="1"/>
  <c r="L81" i="1"/>
  <c r="J85" i="1" s="1"/>
  <c r="P20" i="1"/>
  <c r="P78" i="1" s="1"/>
  <c r="D78" i="1"/>
  <c r="D80" i="1" l="1"/>
  <c r="D79" i="1"/>
  <c r="P79" i="1" l="1"/>
  <c r="P83" i="1" s="1"/>
  <c r="D83" i="1"/>
  <c r="D81" i="1"/>
  <c r="D84" i="1"/>
  <c r="P80" i="1"/>
  <c r="P84" i="1" s="1"/>
  <c r="D85" i="1" l="1"/>
  <c r="P81" i="1"/>
  <c r="P85" i="1" s="1"/>
  <c r="E10" i="4" l="1"/>
  <c r="C10" i="4"/>
  <c r="G10" i="4" l="1"/>
  <c r="A6" i="4" l="1"/>
  <c r="A9" i="4"/>
  <c r="B9" i="4" l="1"/>
  <c r="A8" i="4"/>
  <c r="B8" i="4"/>
  <c r="B6" i="4"/>
  <c r="B4" i="4"/>
  <c r="B3" i="4"/>
  <c r="A4" i="4"/>
  <c r="A3" i="4"/>
  <c r="P15" i="2" l="1"/>
  <c r="M15" i="2"/>
  <c r="J15" i="2"/>
  <c r="G15" i="2"/>
  <c r="F14" i="2" l="1"/>
  <c r="C14" i="2"/>
  <c r="B14" i="2"/>
  <c r="F13" i="2"/>
  <c r="C13" i="2"/>
  <c r="B13" i="2"/>
  <c r="F12" i="2"/>
  <c r="V12" i="2" s="1"/>
  <c r="C12" i="2"/>
  <c r="F11" i="2"/>
  <c r="Y11" i="2" s="1"/>
  <c r="C11" i="2"/>
  <c r="B11" i="2"/>
  <c r="F15" i="2" l="1"/>
  <c r="V14" i="2"/>
  <c r="V13" i="2"/>
  <c r="V11" i="2" l="1"/>
  <c r="S15" i="2" l="1"/>
  <c r="V15" i="2" s="1"/>
</calcChain>
</file>

<file path=xl/sharedStrings.xml><?xml version="1.0" encoding="utf-8"?>
<sst xmlns="http://schemas.openxmlformats.org/spreadsheetml/2006/main" count="171" uniqueCount="153">
  <si>
    <t>MINISTERIO DE RELACIONES EXTERIORES</t>
  </si>
  <si>
    <t>CONSEJO NACIONAL DE FRONTERAS.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</si>
  <si>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</si>
  <si>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</si>
  <si>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</si>
  <si>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</si>
  <si>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</si>
  <si>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</si>
  <si>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</si>
  <si>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</si>
  <si>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</si>
  <si>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</si>
  <si>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</si>
  <si>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</si>
  <si>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Firma</t>
  </si>
  <si>
    <t>Espensel Fragoso Furcal</t>
  </si>
  <si>
    <t>Yasser Ramirez Liriano</t>
  </si>
  <si>
    <t>Luis Maria Martinez Matos</t>
  </si>
  <si>
    <t>Coordinador Administrativo</t>
  </si>
  <si>
    <t>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</si>
  <si>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</si>
  <si>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</si>
  <si>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</si>
  <si>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</si>
  <si>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</si>
  <si>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</si>
  <si>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</si>
  <si>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</si>
  <si>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</si>
  <si>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</si>
  <si>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</si>
  <si>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</si>
  <si>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</si>
  <si>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</si>
  <si>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</si>
  <si>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</si>
  <si>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</si>
  <si>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</si>
  <si>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</si>
  <si>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</si>
  <si>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</si>
  <si>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</si>
  <si>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</si>
  <si>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</si>
  <si>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</si>
  <si>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</si>
  <si>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</si>
  <si>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</si>
  <si>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EJECUTADO DURANTE EL AÑO 2023</t>
  </si>
  <si>
    <t>Cantidad Presupestadas Trimestral</t>
  </si>
  <si>
    <t>Cantidades Ejecutadas Trimestral</t>
  </si>
  <si>
    <t>Balances (Presupuesto Vs Ejecucion) Trimestral</t>
  </si>
  <si>
    <t>2.3.2.2.01</t>
  </si>
  <si>
    <t>2.3.9.4.01</t>
  </si>
  <si>
    <t>Reformado</t>
  </si>
  <si>
    <t>Cuenta Aux</t>
  </si>
  <si>
    <t>Descripcion de la Cuenta</t>
  </si>
  <si>
    <t>Alimentos y Bebidas</t>
  </si>
  <si>
    <t>Texto de enseñanza</t>
  </si>
  <si>
    <t>Fisico Financ</t>
  </si>
  <si>
    <t>2.2.3.1.01</t>
  </si>
  <si>
    <t xml:space="preserve">Viaticos </t>
  </si>
  <si>
    <t>Alquileres de  equipos de transporte tracción</t>
  </si>
  <si>
    <t>Acabados textiles  (banderas)</t>
  </si>
  <si>
    <t>2.3.7.1.01</t>
  </si>
  <si>
    <t>Gasolina</t>
  </si>
  <si>
    <t>Utiles destinados a actividades deportivas</t>
  </si>
  <si>
    <t>Cantidades presupuestadas</t>
  </si>
  <si>
    <t>Cantidades Ejecutadas</t>
  </si>
  <si>
    <t>Balances</t>
  </si>
  <si>
    <t>Totales del presupuesto</t>
  </si>
  <si>
    <t>DEPARTAMENTO DE PLANIFICACION Y DESARROLLO</t>
  </si>
  <si>
    <t>Director del Consejo Nacional de Fronteras</t>
  </si>
  <si>
    <t>OBJETSOS DE GASTOS</t>
  </si>
  <si>
    <t>PRESUP REFORMADO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</si>
  <si>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</si>
  <si>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</si>
  <si>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</si>
  <si>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</si>
  <si>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</si>
  <si>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</si>
  <si>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</si>
  <si>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</si>
  <si>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</si>
  <si>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</si>
  <si>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</si>
  <si>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</si>
  <si>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2.1 - REMUNERACIONES Y CONTRIBUCIONES</t>
  </si>
  <si>
    <t>2.1.1 - REMUNERACIONES</t>
  </si>
  <si>
    <t>2.1.2 - SOBRESUELDOS</t>
  </si>
  <si>
    <t>2.1.3.-DIETAS Y GASTOS DE REPRESENTACION</t>
  </si>
  <si>
    <t>2.1.4.-GRATIFICACIONES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</si>
  <si>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</si>
  <si>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</si>
  <si>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</si>
  <si>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</si>
  <si>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</si>
  <si>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</si>
  <si>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</si>
  <si>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</si>
  <si>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</si>
  <si>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</si>
  <si>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</si>
  <si>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</si>
  <si>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</si>
  <si>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</si>
  <si>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</si>
  <si>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</si>
  <si>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</si>
  <si>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</si>
  <si>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</si>
  <si>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2.3.8.-GASTOS QUE SE ASIGNARAN DURANTE EL EJERCICIO (ART. 32 Y 33 LEY 423-06</t>
  </si>
  <si>
    <t>2.3.9 - PRODUCTOS Y ÚTILES VARIOS</t>
  </si>
  <si>
    <t>2.4.- TRANSFERENCIAS CORRIENTES</t>
  </si>
  <si>
    <t>2.4.1 TRANSFERENCIAS CORRIENTES AL SECTOR PRIVADO</t>
  </si>
  <si>
    <t>2.4.2 TRANSFERENCIAS CORRIENTES AL GOBIERNO CENTRAL NACIONAL</t>
  </si>
  <si>
    <t>2.4.3 TRANSFERENCIAS CORRIENTES A GOBIERNOS GENERALES LOCALES</t>
  </si>
  <si>
    <t>2.4.4 TRANSFERENCIAS CORRIENTES A EMPRESAS PUBLICAS NO FINANCIERAS</t>
  </si>
  <si>
    <t>2.4.5 TRANSFERENCIAS CORRIENTES A INSTITUCIONES  PUBLICAS FINANCIERAS</t>
  </si>
  <si>
    <t>2.4.7 TRANSFERENCIAS CORRIENTES AL SECTOR EXTERNO</t>
  </si>
  <si>
    <t>2.4.9 TRANSFERENCIAS CORRIENTES A OTRAS INSTITUCIONES PUBLICAS</t>
  </si>
  <si>
    <t>2.5.- TRANSFERENCIAS CAPITAL</t>
  </si>
  <si>
    <t>2.5.1 TRANSFERENCIAS CORRIENTES AL SECTOR PRIVADO</t>
  </si>
  <si>
    <t>2.5.2 TRANSFERENCIAS CORRIENTES AL GOBIERNO CENTRAL NACIONAL</t>
  </si>
  <si>
    <t>2.5.3 TRANSFERENCIAS CORRIENTES A GOBIERNOS GENERALES LOCALES</t>
  </si>
  <si>
    <t>2.5.4 TRANSFERENCIAS CORRIENTES A EMPRESAS PUBLICAS NO FINANCIERAS</t>
  </si>
  <si>
    <t>2.5.5 TRANSFERENCIAS CORRIENTES A INSTITUCIONES  PUBLICAS FINANCIERAS</t>
  </si>
  <si>
    <t>2.5.6 TRANSFERENCIAS CORRIENTES AL SECTOR EXTERNO</t>
  </si>
  <si>
    <t>2.5.9 TRANSFERENCIAS CORRIENTES A OTRAS INSTITUCIONES PUBLICAS</t>
  </si>
  <si>
    <t>2.6 - BIENES MUEBLES, INMUEBLES E INTANGIBLES</t>
  </si>
  <si>
    <t>2.6.1 - MOBILIARIO Y EQUIPO</t>
  </si>
  <si>
    <t>2.6.2.-MOBILIARIO Y EQUIPOS EDUCACIONAL Y RECREATIVO</t>
  </si>
  <si>
    <t>2.6.3.-EQUIPO E INSTRUMENTAL, CIENTIFICO Y LABORATORIO</t>
  </si>
  <si>
    <t>2.6.4.- VEHICULOS Y EQUIPO DE TRANSPORTE, TRACCION Y ELEVACION</t>
  </si>
  <si>
    <t>2.6.5.-MAQUINARIA, OTROS EQUIPOS Y HERRAMIENTAS</t>
  </si>
  <si>
    <t>2.6.6.-EQUIPOS DE DEFENSA Y SEGURIDAD</t>
  </si>
  <si>
    <t>2.6.7.- ACTIVOS BIOLOGICOS CULTIVALES</t>
  </si>
  <si>
    <t>2.6.8.-BIENES INTANGIBLES</t>
  </si>
  <si>
    <t>2.6.9.-EDIFICIOS, ESTRUCTURAS, TIERRAS, TERRENOS Y OBJETOS DE VALOR</t>
  </si>
  <si>
    <t>2.7 - OBRAS</t>
  </si>
  <si>
    <t>2.7.1 - OBRAS EN EDIFICACIONES</t>
  </si>
  <si>
    <t>2.7.2.-INFRAESTRUCTURA</t>
  </si>
  <si>
    <t>2.7.3.-CONSTRUCCIONES EN BIENES CONCESIONADOS</t>
  </si>
  <si>
    <t>2.7.4.- GASTOS QUE SE ASIGNARAN DURANTE EL EJERCICIO PARA INVERSION (ART. 32 Y 33 LEY 423-06)</t>
  </si>
  <si>
    <t>2.8 - ADQUISICION DE ACTIVOS FINANCIEROS CON FINES DE POLITICA</t>
  </si>
  <si>
    <t>2.8.1 - OBRAS EN EDIFICACIONES</t>
  </si>
  <si>
    <t>2.8.2.-INFRAESTRUCTURA</t>
  </si>
  <si>
    <t>2.9 - GASTOS FINANCIEROS</t>
  </si>
  <si>
    <t>2.9.1 - INTERESES DE LA DEUDA PUBLICA INTERNA</t>
  </si>
  <si>
    <t>2.9.2.-INFRAESTRUCTURA</t>
  </si>
  <si>
    <t>2.9.4.-COMISIONES Y OTROS GASTOS BANCARIOS DE LA  DUDA PUBLICA</t>
  </si>
  <si>
    <t>TOTAL EJECUTADOS</t>
  </si>
  <si>
    <t>INFORME DE LOS BALANCES: PRESUPUESTOS SOBRE PROGRAMAS Y PROYECTOS EJECUTADOS  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</si>
</sst>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2"/>
      <color theme="1"/>
      <name val="Calibri Light"/>
      <family val="2"/>
      <scheme val="major"/>
    </font>
    <font>
      <sz val="12"/>
      <color theme="4"/>
      <name val="Calibri Light"/>
      <family val="2"/>
      <scheme val="major"/>
    </font>
    <font>
      <b/>
      <sz val="12"/>
      <color theme="4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166" fontId="17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7" fontId="4" fillId="0" borderId="2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67" fontId="7" fillId="0" borderId="4" xfId="1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167" fontId="7" fillId="0" borderId="21" xfId="1" applyNumberFormat="1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4" fontId="7" fillId="4" borderId="12" xfId="0" applyNumberFormat="1" applyFont="1" applyFill="1" applyBorder="1" applyAlignment="1">
      <alignment horizontal="center" vertical="center" wrapText="1"/>
    </xf>
    <xf numFmtId="167" fontId="7" fillId="4" borderId="12" xfId="1" applyNumberFormat="1" applyFont="1" applyFill="1" applyBorder="1" applyAlignment="1">
      <alignment horizontal="center" vertical="center" wrapText="1"/>
    </xf>
    <xf numFmtId="167" fontId="7" fillId="4" borderId="12" xfId="1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9" fillId="0" borderId="4" xfId="0" applyFont="1" applyBorder="1" applyAlignment="1">
      <alignment horizontal="left"/>
    </xf>
    <xf numFmtId="167" fontId="0" fillId="0" borderId="4" xfId="0" applyNumberFormat="1" applyBorder="1" applyAlignment="1">
      <alignment horizontal="left"/>
    </xf>
    <xf numFmtId="0" fontId="0" fillId="0" borderId="0" xfId="0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7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0" fillId="0" borderId="4" xfId="0" applyNumberFormat="1" applyFont="1" applyBorder="1" applyAlignment="1">
      <alignment horizontal="left"/>
    </xf>
    <xf numFmtId="167" fontId="10" fillId="0" borderId="4" xfId="0" applyNumberFormat="1" applyFont="1" applyBorder="1" applyAlignment="1">
      <alignment horizontal="left"/>
    </xf>
    <xf numFmtId="167" fontId="10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164" fontId="11" fillId="2" borderId="34" xfId="0" applyNumberFormat="1" applyFont="1" applyFill="1" applyBorder="1" applyAlignment="1">
      <alignment horizontal="center"/>
    </xf>
    <xf numFmtId="164" fontId="11" fillId="3" borderId="36" xfId="0" applyNumberFormat="1" applyFont="1" applyFill="1" applyBorder="1" applyAlignment="1">
      <alignment horizontal="center" vertical="center" wrapText="1"/>
    </xf>
    <xf numFmtId="9" fontId="14" fillId="2" borderId="1" xfId="2" applyFont="1" applyFill="1" applyBorder="1" applyAlignment="1">
      <alignment horizontal="center" vertical="center"/>
    </xf>
    <xf numFmtId="164" fontId="14" fillId="2" borderId="34" xfId="0" applyNumberFormat="1" applyFont="1" applyFill="1" applyBorder="1" applyAlignment="1">
      <alignment horizontal="center" vertical="center"/>
    </xf>
    <xf numFmtId="164" fontId="14" fillId="2" borderId="0" xfId="0" applyNumberFormat="1" applyFont="1" applyFill="1" applyBorder="1" applyAlignment="1">
      <alignment horizontal="left"/>
    </xf>
    <xf numFmtId="164" fontId="11" fillId="3" borderId="36" xfId="0" applyNumberFormat="1" applyFont="1" applyFill="1" applyBorder="1" applyAlignment="1">
      <alignment horizontal="left" vertical="center" wrapText="1"/>
    </xf>
    <xf numFmtId="9" fontId="14" fillId="2" borderId="0" xfId="2" applyFont="1" applyFill="1" applyBorder="1" applyAlignment="1">
      <alignment horizontal="left" vertical="center"/>
    </xf>
    <xf numFmtId="164" fontId="14" fillId="2" borderId="2" xfId="0" applyNumberFormat="1" applyFont="1" applyFill="1" applyBorder="1" applyAlignment="1">
      <alignment horizontal="left" vertical="center"/>
    </xf>
    <xf numFmtId="164" fontId="14" fillId="2" borderId="2" xfId="0" applyNumberFormat="1" applyFont="1" applyFill="1" applyBorder="1" applyAlignment="1">
      <alignment horizontal="left"/>
    </xf>
    <xf numFmtId="39" fontId="19" fillId="0" borderId="42" xfId="6" applyNumberFormat="1" applyFont="1" applyBorder="1" applyAlignment="1">
      <alignment horizontal="center" vertical="center" wrapText="1"/>
    </xf>
    <xf numFmtId="39" fontId="19" fillId="0" borderId="43" xfId="6" applyNumberFormat="1" applyFont="1" applyBorder="1" applyAlignment="1">
      <alignment horizontal="center" vertical="center" wrapText="1"/>
    </xf>
    <xf numFmtId="39" fontId="19" fillId="0" borderId="44" xfId="6" applyNumberFormat="1" applyFont="1" applyBorder="1" applyAlignment="1">
      <alignment horizontal="center" vertical="center" wrapText="1"/>
    </xf>
    <xf numFmtId="39" fontId="18" fillId="10" borderId="41" xfId="0" applyNumberFormat="1" applyFont="1" applyFill="1" applyBorder="1" applyAlignment="1">
      <alignment horizontal="center"/>
    </xf>
    <xf numFmtId="39" fontId="18" fillId="10" borderId="40" xfId="0" applyNumberFormat="1" applyFont="1" applyFill="1" applyBorder="1" applyAlignment="1">
      <alignment horizontal="center"/>
    </xf>
    <xf numFmtId="39" fontId="16" fillId="9" borderId="35" xfId="0" applyNumberFormat="1" applyFont="1" applyFill="1" applyBorder="1" applyAlignment="1">
      <alignment horizontal="center"/>
    </xf>
    <xf numFmtId="39" fontId="15" fillId="3" borderId="34" xfId="3" applyNumberFormat="1" applyFont="1" applyFill="1" applyBorder="1" applyAlignment="1">
      <alignment vertical="center"/>
    </xf>
    <xf numFmtId="39" fontId="14" fillId="2" borderId="0" xfId="2" applyNumberFormat="1" applyFont="1" applyFill="1" applyBorder="1" applyAlignment="1">
      <alignment horizontal="center" vertical="center"/>
    </xf>
    <xf numFmtId="164" fontId="11" fillId="2" borderId="36" xfId="0" applyNumberFormat="1" applyFont="1" applyFill="1" applyBorder="1" applyAlignment="1">
      <alignment horizontal="center" vertical="center" wrapText="1"/>
    </xf>
    <xf numFmtId="39" fontId="19" fillId="0" borderId="13" xfId="6" applyNumberFormat="1" applyFont="1" applyBorder="1" applyAlignment="1">
      <alignment horizontal="center" vertical="center" wrapText="1"/>
    </xf>
    <xf numFmtId="39" fontId="19" fillId="0" borderId="17" xfId="6" applyNumberFormat="1" applyFont="1" applyBorder="1" applyAlignment="1">
      <alignment horizontal="center" vertical="center" wrapText="1"/>
    </xf>
    <xf numFmtId="39" fontId="19" fillId="0" borderId="15" xfId="6" applyNumberFormat="1" applyFont="1" applyBorder="1" applyAlignment="1">
      <alignment horizontal="center" vertical="center" wrapText="1"/>
    </xf>
    <xf numFmtId="39" fontId="19" fillId="0" borderId="19" xfId="6" applyNumberFormat="1" applyFont="1" applyBorder="1" applyAlignment="1">
      <alignment horizontal="center" vertical="center" wrapText="1"/>
    </xf>
    <xf numFmtId="39" fontId="18" fillId="10" borderId="41" xfId="0" applyNumberFormat="1" applyFont="1" applyFill="1" applyBorder="1" applyAlignment="1">
      <alignment horizontal="left"/>
    </xf>
    <xf numFmtId="39" fontId="19" fillId="0" borderId="13" xfId="6" applyNumberFormat="1" applyFont="1" applyBorder="1" applyAlignment="1">
      <alignment horizontal="left" vertical="center" wrapText="1"/>
    </xf>
    <xf numFmtId="39" fontId="19" fillId="0" borderId="17" xfId="6" applyNumberFormat="1" applyFont="1" applyBorder="1" applyAlignment="1">
      <alignment horizontal="left" vertical="center" wrapText="1"/>
    </xf>
    <xf numFmtId="39" fontId="18" fillId="10" borderId="40" xfId="0" applyNumberFormat="1" applyFont="1" applyFill="1" applyBorder="1" applyAlignment="1">
      <alignment horizontal="left"/>
    </xf>
    <xf numFmtId="39" fontId="19" fillId="0" borderId="42" xfId="6" applyNumberFormat="1" applyFont="1" applyBorder="1" applyAlignment="1">
      <alignment horizontal="left" vertical="center" wrapText="1"/>
    </xf>
    <xf numFmtId="39" fontId="19" fillId="0" borderId="43" xfId="6" applyNumberFormat="1" applyFont="1" applyBorder="1" applyAlignment="1">
      <alignment horizontal="left" vertical="center" wrapText="1"/>
    </xf>
    <xf numFmtId="39" fontId="19" fillId="0" borderId="44" xfId="6" applyNumberFormat="1" applyFont="1" applyBorder="1" applyAlignment="1">
      <alignment horizontal="left" vertical="center" wrapText="1"/>
    </xf>
    <xf numFmtId="39" fontId="16" fillId="9" borderId="35" xfId="0" applyNumberFormat="1" applyFont="1" applyFill="1" applyBorder="1" applyAlignment="1">
      <alignment horizontal="left"/>
    </xf>
    <xf numFmtId="39" fontId="16" fillId="9" borderId="31" xfId="0" applyNumberFormat="1" applyFont="1" applyFill="1" applyBorder="1" applyAlignment="1">
      <alignment horizontal="left"/>
    </xf>
    <xf numFmtId="39" fontId="14" fillId="2" borderId="0" xfId="2" applyNumberFormat="1" applyFont="1" applyFill="1" applyBorder="1" applyAlignment="1">
      <alignment horizontal="left" vertical="center"/>
    </xf>
    <xf numFmtId="39" fontId="18" fillId="10" borderId="39" xfId="0" applyNumberFormat="1" applyFont="1" applyFill="1" applyBorder="1" applyAlignment="1">
      <alignment horizontal="left"/>
    </xf>
    <xf numFmtId="39" fontId="18" fillId="10" borderId="39" xfId="0" applyNumberFormat="1" applyFont="1" applyFill="1" applyBorder="1" applyAlignment="1">
      <alignment horizontal="center"/>
    </xf>
    <xf numFmtId="39" fontId="19" fillId="0" borderId="4" xfId="6" applyNumberFormat="1" applyFont="1" applyBorder="1" applyAlignment="1">
      <alignment horizontal="center" vertical="center" wrapText="1"/>
    </xf>
    <xf numFmtId="39" fontId="19" fillId="0" borderId="32" xfId="6" applyNumberFormat="1" applyFont="1" applyBorder="1" applyAlignment="1">
      <alignment horizontal="left" vertical="center" wrapText="1"/>
    </xf>
    <xf numFmtId="39" fontId="19" fillId="0" borderId="48" xfId="6" applyNumberFormat="1" applyFont="1" applyBorder="1" applyAlignment="1">
      <alignment horizontal="center" vertical="center" wrapText="1"/>
    </xf>
    <xf numFmtId="39" fontId="19" fillId="0" borderId="49" xfId="6" applyNumberFormat="1" applyFont="1" applyBorder="1" applyAlignment="1">
      <alignment horizontal="center" vertical="center" wrapText="1"/>
    </xf>
    <xf numFmtId="39" fontId="19" fillId="0" borderId="32" xfId="6" applyNumberFormat="1" applyFont="1" applyBorder="1" applyAlignment="1">
      <alignment horizontal="center" vertical="center" wrapText="1"/>
    </xf>
    <xf numFmtId="39" fontId="19" fillId="0" borderId="36" xfId="6" applyNumberFormat="1" applyFont="1" applyBorder="1" applyAlignment="1">
      <alignment horizontal="center" vertical="center" wrapText="1"/>
    </xf>
    <xf numFmtId="39" fontId="19" fillId="0" borderId="50" xfId="6" applyNumberFormat="1" applyFont="1" applyBorder="1" applyAlignment="1">
      <alignment horizontal="left" vertical="center" wrapText="1"/>
    </xf>
    <xf numFmtId="39" fontId="19" fillId="0" borderId="50" xfId="6" applyNumberFormat="1" applyFont="1" applyBorder="1" applyAlignment="1">
      <alignment horizontal="center" vertical="center" wrapText="1"/>
    </xf>
    <xf numFmtId="9" fontId="12" fillId="2" borderId="38" xfId="2" applyFont="1" applyFill="1" applyBorder="1" applyAlignment="1">
      <alignment horizontal="left"/>
    </xf>
    <xf numFmtId="9" fontId="13" fillId="2" borderId="46" xfId="2" applyFont="1" applyFill="1" applyBorder="1" applyAlignment="1">
      <alignment horizontal="left"/>
    </xf>
    <xf numFmtId="164" fontId="14" fillId="2" borderId="0" xfId="0" applyNumberFormat="1" applyFont="1" applyFill="1" applyBorder="1" applyAlignment="1">
      <alignment horizontal="center"/>
    </xf>
    <xf numFmtId="164" fontId="11" fillId="2" borderId="0" xfId="0" applyNumberFormat="1" applyFont="1" applyFill="1" applyBorder="1" applyAlignment="1">
      <alignment horizontal="center"/>
    </xf>
    <xf numFmtId="164" fontId="11" fillId="2" borderId="0" xfId="0" applyNumberFormat="1" applyFont="1" applyFill="1" applyBorder="1" applyAlignment="1">
      <alignment horizontal="left"/>
    </xf>
    <xf numFmtId="164" fontId="14" fillId="2" borderId="37" xfId="0" applyNumberFormat="1" applyFont="1" applyFill="1" applyBorder="1" applyAlignment="1">
      <alignment horizontal="left" vertical="center"/>
    </xf>
    <xf numFmtId="164" fontId="14" fillId="2" borderId="0" xfId="0" applyNumberFormat="1" applyFont="1" applyFill="1" applyBorder="1" applyAlignment="1">
      <alignment horizontal="left" vertical="center"/>
    </xf>
    <xf numFmtId="164" fontId="14" fillId="2" borderId="45" xfId="0" applyNumberFormat="1" applyFont="1" applyFill="1" applyBorder="1" applyAlignment="1">
      <alignment horizontal="left" vertical="center"/>
    </xf>
    <xf numFmtId="164" fontId="14" fillId="2" borderId="0" xfId="0" applyNumberFormat="1" applyFont="1" applyFill="1" applyBorder="1" applyAlignment="1">
      <alignment horizontal="center" vertical="center"/>
    </xf>
    <xf numFmtId="164" fontId="20" fillId="2" borderId="37" xfId="0" applyNumberFormat="1" applyFont="1" applyFill="1" applyBorder="1" applyAlignment="1">
      <alignment horizontal="left" vertical="center"/>
    </xf>
    <xf numFmtId="164" fontId="20" fillId="2" borderId="0" xfId="0" applyNumberFormat="1" applyFont="1" applyFill="1" applyBorder="1" applyAlignment="1">
      <alignment horizontal="left" vertical="center"/>
    </xf>
    <xf numFmtId="164" fontId="20" fillId="2" borderId="45" xfId="0" applyNumberFormat="1" applyFont="1" applyFill="1" applyBorder="1" applyAlignment="1">
      <alignment horizontal="left" vertical="center"/>
    </xf>
    <xf numFmtId="164" fontId="20" fillId="2" borderId="0" xfId="0" applyNumberFormat="1" applyFont="1" applyFill="1" applyBorder="1" applyAlignment="1">
      <alignment horizontal="center" vertical="center"/>
    </xf>
    <xf numFmtId="164" fontId="21" fillId="2" borderId="37" xfId="0" applyNumberFormat="1" applyFont="1" applyFill="1" applyBorder="1" applyAlignment="1">
      <alignment horizontal="left" vertical="center"/>
    </xf>
    <xf numFmtId="164" fontId="14" fillId="2" borderId="46" xfId="0" applyNumberFormat="1" applyFont="1" applyFill="1" applyBorder="1" applyAlignment="1">
      <alignment horizontal="left" vertical="center"/>
    </xf>
    <xf numFmtId="164" fontId="14" fillId="2" borderId="47" xfId="0" applyNumberFormat="1" applyFont="1" applyFill="1" applyBorder="1" applyAlignment="1">
      <alignment horizontal="left" vertical="center"/>
    </xf>
    <xf numFmtId="164" fontId="14" fillId="2" borderId="33" xfId="0" applyNumberFormat="1" applyFont="1" applyFill="1" applyBorder="1" applyAlignment="1">
      <alignment horizontal="center" vertical="center"/>
    </xf>
    <xf numFmtId="39" fontId="18" fillId="10" borderId="8" xfId="0" applyNumberFormat="1" applyFont="1" applyFill="1" applyBorder="1" applyAlignment="1">
      <alignment horizontal="left" vertical="center" wrapText="1"/>
    </xf>
    <xf numFmtId="39" fontId="19" fillId="0" borderId="11" xfId="0" applyNumberFormat="1" applyFont="1" applyBorder="1" applyAlignment="1">
      <alignment horizontal="left" vertical="center" wrapText="1" indent="2"/>
    </xf>
    <xf numFmtId="39" fontId="22" fillId="0" borderId="4" xfId="6" applyNumberFormat="1" applyFont="1" applyBorder="1" applyAlignment="1">
      <alignment horizontal="left"/>
    </xf>
    <xf numFmtId="39" fontId="19" fillId="0" borderId="16" xfId="0" applyNumberFormat="1" applyFont="1" applyBorder="1" applyAlignment="1">
      <alignment horizontal="left" vertical="center" wrapText="1" indent="2"/>
    </xf>
    <xf numFmtId="39" fontId="19" fillId="0" borderId="4" xfId="6" applyNumberFormat="1" applyFont="1" applyBorder="1" applyAlignment="1">
      <alignment horizontal="left" vertical="center" wrapText="1"/>
    </xf>
    <xf numFmtId="39" fontId="19" fillId="0" borderId="20" xfId="0" applyNumberFormat="1" applyFont="1" applyBorder="1" applyAlignment="1">
      <alignment horizontal="left" vertical="center" wrapText="1" indent="2"/>
    </xf>
    <xf numFmtId="39" fontId="22" fillId="0" borderId="36" xfId="6" applyNumberFormat="1" applyFont="1" applyBorder="1" applyAlignment="1">
      <alignment horizontal="left"/>
    </xf>
    <xf numFmtId="39" fontId="18" fillId="10" borderId="37" xfId="0" applyNumberFormat="1" applyFont="1" applyFill="1" applyBorder="1" applyAlignment="1">
      <alignment horizontal="left" vertical="center" wrapText="1"/>
    </xf>
    <xf numFmtId="39" fontId="22" fillId="0" borderId="40" xfId="6" applyNumberFormat="1" applyFont="1" applyBorder="1" applyAlignment="1">
      <alignment horizontal="left"/>
    </xf>
    <xf numFmtId="164" fontId="11" fillId="2" borderId="0" xfId="0" applyNumberFormat="1" applyFont="1" applyFill="1" applyBorder="1" applyAlignment="1">
      <alignment horizontal="left" vertical="center"/>
    </xf>
    <xf numFmtId="39" fontId="11" fillId="7" borderId="4" xfId="0" applyNumberFormat="1" applyFont="1" applyFill="1" applyBorder="1" applyAlignment="1">
      <alignment horizontal="left" vertical="center"/>
    </xf>
    <xf numFmtId="39" fontId="11" fillId="7" borderId="4" xfId="0" applyNumberFormat="1" applyFont="1" applyFill="1" applyBorder="1" applyAlignment="1">
      <alignment horizontal="center" vertical="center"/>
    </xf>
    <xf numFmtId="39" fontId="11" fillId="6" borderId="4" xfId="0" applyNumberFormat="1" applyFont="1" applyFill="1" applyBorder="1" applyAlignment="1">
      <alignment horizontal="left" vertical="center"/>
    </xf>
    <xf numFmtId="39" fontId="11" fillId="6" borderId="4" xfId="0" applyNumberFormat="1" applyFont="1" applyFill="1" applyBorder="1" applyAlignment="1">
      <alignment horizontal="center" vertical="center"/>
    </xf>
    <xf numFmtId="39" fontId="11" fillId="2" borderId="4" xfId="0" applyNumberFormat="1" applyFont="1" applyFill="1" applyBorder="1" applyAlignment="1">
      <alignment horizontal="left" vertical="center"/>
    </xf>
    <xf numFmtId="39" fontId="11" fillId="2" borderId="4" xfId="0" applyNumberFormat="1" applyFont="1" applyFill="1" applyBorder="1" applyAlignment="1">
      <alignment horizontal="center" vertical="center"/>
    </xf>
    <xf numFmtId="39" fontId="14" fillId="2" borderId="0" xfId="2" applyNumberFormat="1" applyFont="1" applyFill="1" applyBorder="1" applyAlignment="1">
      <alignment vertical="center"/>
    </xf>
    <xf numFmtId="39" fontId="14" fillId="2" borderId="33" xfId="2" applyNumberFormat="1" applyFont="1" applyFill="1" applyBorder="1" applyAlignment="1">
      <alignment horizontal="center" vertical="center"/>
    </xf>
    <xf numFmtId="9" fontId="11" fillId="2" borderId="0" xfId="2" applyFont="1" applyFill="1" applyBorder="1" applyAlignment="1">
      <alignment horizontal="left"/>
    </xf>
    <xf numFmtId="39" fontId="11" fillId="2" borderId="4" xfId="0" applyNumberFormat="1" applyFont="1" applyFill="1" applyBorder="1" applyAlignment="1">
      <alignment horizontal="center" vertical="center" wrapText="1"/>
    </xf>
    <xf numFmtId="39" fontId="11" fillId="8" borderId="4" xfId="0" applyNumberFormat="1" applyFont="1" applyFill="1" applyBorder="1" applyAlignment="1">
      <alignment horizontal="center" vertical="center" wrapText="1"/>
    </xf>
    <xf numFmtId="9" fontId="14" fillId="2" borderId="0" xfId="2" applyFont="1" applyFill="1" applyBorder="1" applyAlignment="1">
      <alignment vertical="center"/>
    </xf>
    <xf numFmtId="9" fontId="14" fillId="2" borderId="33" xfId="2" applyFont="1" applyFill="1" applyBorder="1" applyAlignment="1">
      <alignment horizontal="center" vertical="center"/>
    </xf>
    <xf numFmtId="167" fontId="11" fillId="2" borderId="0" xfId="2" applyNumberFormat="1" applyFont="1" applyFill="1" applyBorder="1" applyAlignment="1">
      <alignment horizontal="left"/>
    </xf>
    <xf numFmtId="167" fontId="11" fillId="2" borderId="0" xfId="2" applyNumberFormat="1" applyFont="1" applyFill="1" applyBorder="1" applyAlignment="1">
      <alignment horizontal="center"/>
    </xf>
    <xf numFmtId="167" fontId="11" fillId="2" borderId="2" xfId="2" applyNumberFormat="1" applyFont="1" applyFill="1" applyBorder="1" applyAlignment="1">
      <alignment horizontal="center"/>
    </xf>
    <xf numFmtId="164" fontId="14" fillId="2" borderId="33" xfId="0" applyNumberFormat="1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left"/>
    </xf>
    <xf numFmtId="164" fontId="11" fillId="2" borderId="2" xfId="0" applyNumberFormat="1" applyFont="1" applyFill="1" applyBorder="1" applyAlignment="1">
      <alignment horizontal="center"/>
    </xf>
    <xf numFmtId="164" fontId="11" fillId="2" borderId="3" xfId="0" applyNumberFormat="1" applyFont="1" applyFill="1" applyBorder="1" applyAlignment="1">
      <alignment horizontal="center"/>
    </xf>
    <xf numFmtId="164" fontId="14" fillId="2" borderId="0" xfId="0" applyNumberFormat="1" applyFont="1" applyFill="1" applyBorder="1" applyAlignment="1">
      <alignment horizontal="center"/>
    </xf>
    <xf numFmtId="164" fontId="14" fillId="2" borderId="0" xfId="0" applyNumberFormat="1" applyFont="1" applyFill="1" applyBorder="1" applyAlignment="1">
      <alignment horizontal="left"/>
    </xf>
    <xf numFmtId="164" fontId="11" fillId="2" borderId="0" xfId="0" applyNumberFormat="1" applyFont="1" applyFill="1" applyBorder="1" applyAlignment="1">
      <alignment horizontal="center"/>
    </xf>
    <xf numFmtId="164" fontId="14" fillId="2" borderId="0" xfId="0" applyNumberFormat="1" applyFont="1" applyFill="1" applyBorder="1" applyAlignment="1">
      <alignment horizontal="center" vertical="center"/>
    </xf>
    <xf numFmtId="39" fontId="11" fillId="2" borderId="17" xfId="0" applyNumberFormat="1" applyFont="1" applyFill="1" applyBorder="1" applyAlignment="1">
      <alignment horizontal="center" vertical="center"/>
    </xf>
    <xf numFmtId="39" fontId="11" fillId="2" borderId="18" xfId="0" applyNumberFormat="1" applyFont="1" applyFill="1" applyBorder="1" applyAlignment="1">
      <alignment horizontal="center" vertical="center"/>
    </xf>
    <xf numFmtId="39" fontId="11" fillId="2" borderId="30" xfId="0" applyNumberFormat="1" applyFont="1" applyFill="1" applyBorder="1" applyAlignment="1">
      <alignment horizontal="center" vertical="center"/>
    </xf>
    <xf numFmtId="164" fontId="11" fillId="2" borderId="8" xfId="0" applyNumberFormat="1" applyFont="1" applyFill="1" applyBorder="1" applyAlignment="1">
      <alignment horizontal="left"/>
    </xf>
    <xf numFmtId="164" fontId="11" fillId="2" borderId="9" xfId="0" applyNumberFormat="1" applyFont="1" applyFill="1" applyBorder="1" applyAlignment="1">
      <alignment horizontal="left"/>
    </xf>
    <xf numFmtId="164" fontId="11" fillId="2" borderId="10" xfId="0" applyNumberFormat="1" applyFont="1" applyFill="1" applyBorder="1" applyAlignment="1">
      <alignment horizontal="left"/>
    </xf>
    <xf numFmtId="164" fontId="11" fillId="2" borderId="37" xfId="0" applyNumberFormat="1" applyFont="1" applyFill="1" applyBorder="1" applyAlignment="1">
      <alignment horizontal="left"/>
    </xf>
    <xf numFmtId="164" fontId="11" fillId="2" borderId="0" xfId="0" applyNumberFormat="1" applyFont="1" applyFill="1" applyBorder="1" applyAlignment="1">
      <alignment horizontal="left"/>
    </xf>
    <xf numFmtId="164" fontId="11" fillId="2" borderId="45" xfId="0" applyNumberFormat="1" applyFont="1" applyFill="1" applyBorder="1" applyAlignment="1">
      <alignment horizontal="left"/>
    </xf>
    <xf numFmtId="164" fontId="14" fillId="6" borderId="0" xfId="0" applyNumberFormat="1" applyFont="1" applyFill="1" applyBorder="1" applyAlignment="1">
      <alignment horizontal="center"/>
    </xf>
    <xf numFmtId="39" fontId="11" fillId="7" borderId="30" xfId="0" applyNumberFormat="1" applyFont="1" applyFill="1" applyBorder="1" applyAlignment="1">
      <alignment horizontal="left" vertical="center" wrapText="1"/>
    </xf>
    <xf numFmtId="39" fontId="11" fillId="7" borderId="31" xfId="0" applyNumberFormat="1" applyFont="1" applyFill="1" applyBorder="1" applyAlignment="1">
      <alignment horizontal="left" vertical="center" wrapText="1"/>
    </xf>
    <xf numFmtId="39" fontId="11" fillId="6" borderId="30" xfId="0" applyNumberFormat="1" applyFont="1" applyFill="1" applyBorder="1" applyAlignment="1">
      <alignment horizontal="left" vertical="center" wrapText="1"/>
    </xf>
    <xf numFmtId="39" fontId="11" fillId="6" borderId="4" xfId="0" applyNumberFormat="1" applyFont="1" applyFill="1" applyBorder="1" applyAlignment="1">
      <alignment horizontal="left" vertical="center" wrapText="1"/>
    </xf>
    <xf numFmtId="39" fontId="11" fillId="6" borderId="18" xfId="0" applyNumberFormat="1" applyFont="1" applyFill="1" applyBorder="1" applyAlignment="1">
      <alignment horizontal="left" vertical="center" wrapText="1"/>
    </xf>
    <xf numFmtId="164" fontId="14" fillId="2" borderId="1" xfId="0" applyNumberFormat="1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39" fontId="11" fillId="2" borderId="18" xfId="0" applyNumberFormat="1" applyFont="1" applyFill="1" applyBorder="1" applyAlignment="1">
      <alignment horizontal="left" vertical="center" wrapText="1"/>
    </xf>
    <xf numFmtId="39" fontId="11" fillId="2" borderId="30" xfId="0" applyNumberFormat="1" applyFont="1" applyFill="1" applyBorder="1" applyAlignment="1">
      <alignment horizontal="left" vertical="center" wrapText="1"/>
    </xf>
    <xf numFmtId="39" fontId="11" fillId="8" borderId="17" xfId="0" applyNumberFormat="1" applyFont="1" applyFill="1" applyBorder="1" applyAlignment="1">
      <alignment horizontal="center" vertical="center"/>
    </xf>
    <xf numFmtId="39" fontId="11" fillId="8" borderId="18" xfId="0" applyNumberFormat="1" applyFont="1" applyFill="1" applyBorder="1" applyAlignment="1">
      <alignment horizontal="center" vertical="center"/>
    </xf>
    <xf numFmtId="39" fontId="11" fillId="8" borderId="30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7" fontId="8" fillId="4" borderId="4" xfId="1" applyNumberFormat="1" applyFont="1" applyFill="1" applyBorder="1" applyAlignment="1">
      <alignment horizontal="center" vertical="center"/>
    </xf>
    <xf numFmtId="9" fontId="7" fillId="0" borderId="17" xfId="2" applyFont="1" applyBorder="1" applyAlignment="1">
      <alignment horizontal="center" vertical="center" wrapText="1"/>
    </xf>
    <xf numFmtId="9" fontId="7" fillId="0" borderId="18" xfId="2" applyFont="1" applyBorder="1" applyAlignment="1">
      <alignment horizontal="center" vertical="center" wrapText="1"/>
    </xf>
    <xf numFmtId="9" fontId="7" fillId="0" borderId="19" xfId="2" applyFont="1" applyBorder="1" applyAlignment="1">
      <alignment horizontal="center" vertical="center" wrapText="1"/>
    </xf>
    <xf numFmtId="167" fontId="7" fillId="4" borderId="12" xfId="1" applyNumberFormat="1" applyFont="1" applyFill="1" applyBorder="1" applyAlignment="1">
      <alignment horizontal="center" vertical="center"/>
    </xf>
    <xf numFmtId="9" fontId="7" fillId="4" borderId="13" xfId="2" applyFont="1" applyFill="1" applyBorder="1" applyAlignment="1">
      <alignment horizontal="center" vertical="center" wrapText="1"/>
    </xf>
    <xf numFmtId="9" fontId="7" fillId="4" borderId="14" xfId="2" applyFont="1" applyFill="1" applyBorder="1" applyAlignment="1">
      <alignment horizontal="center" vertical="center" wrapText="1"/>
    </xf>
    <xf numFmtId="9" fontId="7" fillId="4" borderId="15" xfId="2" applyFont="1" applyFill="1" applyBorder="1" applyAlignment="1">
      <alignment horizontal="center" vertical="center" wrapText="1"/>
    </xf>
    <xf numFmtId="167" fontId="8" fillId="4" borderId="17" xfId="1" applyNumberFormat="1" applyFont="1" applyFill="1" applyBorder="1" applyAlignment="1">
      <alignment horizontal="center" vertical="center"/>
    </xf>
    <xf numFmtId="167" fontId="8" fillId="4" borderId="18" xfId="1" applyNumberFormat="1" applyFont="1" applyFill="1" applyBorder="1" applyAlignment="1">
      <alignment horizontal="center" vertical="center"/>
    </xf>
    <xf numFmtId="167" fontId="8" fillId="4" borderId="3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5" borderId="27" xfId="2" applyFont="1" applyFill="1" applyBorder="1" applyAlignment="1">
      <alignment horizontal="center" vertical="center" wrapText="1"/>
    </xf>
    <xf numFmtId="9" fontId="4" fillId="5" borderId="28" xfId="2" applyFont="1" applyFill="1" applyBorder="1" applyAlignment="1">
      <alignment horizontal="center" vertical="center" wrapText="1"/>
    </xf>
    <xf numFmtId="9" fontId="4" fillId="5" borderId="29" xfId="2" applyFont="1" applyFill="1" applyBorder="1" applyAlignment="1">
      <alignment horizontal="center" vertical="center" wrapText="1"/>
    </xf>
    <xf numFmtId="167" fontId="8" fillId="4" borderId="21" xfId="1" applyNumberFormat="1" applyFont="1" applyFill="1" applyBorder="1" applyAlignment="1">
      <alignment horizontal="center" vertical="center"/>
    </xf>
    <xf numFmtId="9" fontId="7" fillId="0" borderId="22" xfId="2" applyFont="1" applyBorder="1" applyAlignment="1">
      <alignment horizontal="center" vertical="center" wrapText="1"/>
    </xf>
    <xf numFmtId="9" fontId="7" fillId="0" borderId="23" xfId="2" applyFont="1" applyBorder="1" applyAlignment="1">
      <alignment horizontal="center" vertical="center" wrapText="1"/>
    </xf>
    <xf numFmtId="9" fontId="7" fillId="0" borderId="24" xfId="2" applyFont="1" applyBorder="1" applyAlignment="1">
      <alignment horizontal="center" vertical="center" wrapText="1"/>
    </xf>
    <xf numFmtId="167" fontId="4" fillId="4" borderId="26" xfId="1" applyNumberFormat="1" applyFont="1" applyFill="1" applyBorder="1" applyAlignment="1">
      <alignment horizontal="center" vertical="center"/>
    </xf>
  </cellXfs>
  <cellStyles count="7">
    <cellStyle name="Millares" xfId="6" builtinId="3"/>
    <cellStyle name="Moneda" xfId="1" builtinId="4"/>
    <cellStyle name="Normal" xfId="0" builtinId="0"/>
    <cellStyle name="Normal 2" xfId="3"/>
    <cellStyle name="Normal 3" xfId="4"/>
    <cellStyle name="Porcentaje" xfId="2" builtinId="5"/>
    <cellStyle name="Porcentaje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1111702</xdr:colOff>
      <xdr:row>1</xdr:row>
      <xdr:rowOff>59417</xdr:rowOff>
    </xdr:from>
    <xdr:to>
      <xdr:col>1</xdr:col>
      <xdr:colOff>2254250</xdr:colOff>
      <xdr:row>5</xdr:row>
      <xdr:rowOff>142875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1270452" y="297542"/>
          <a:ext cx="1142548" cy="1035958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428625</xdr:colOff>
      <xdr:row>4</xdr:row>
      <xdr:rowOff>142875</xdr:rowOff>
    </xdr:from>
    <xdr:to>
      <xdr:col>14</xdr:col>
      <xdr:colOff>1355842</xdr:colOff>
      <xdr:row>8</xdr:row>
      <xdr:rowOff>33083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781050"/>
          <a:ext cx="920576" cy="731583"/>
        </a:xfrm>
        <a:prstGeom prst="rect">
          <a:avLst/>
        </a:prstGeom>
      </xdr:spPr>
    </xdr:pic>
    <xdr:clientData/>
  </xdr:twoCellAnchor>
  <xdr:twoCellAnchor>
    <xdr:from>
      <xdr:col>1</xdr:col>
      <xdr:colOff>1111702</xdr:colOff>
      <xdr:row>1</xdr:row>
      <xdr:rowOff>59417</xdr:rowOff>
    </xdr:from>
    <xdr:to>
      <xdr:col>1</xdr:col>
      <xdr:colOff>2254250</xdr:colOff>
      <xdr:row>5</xdr:row>
      <xdr:rowOff>142875</xdr:rowOff>
    </xdr:to>
    <xdr:sp macro="" textlink="">
      <xdr:nvSpPr>
        <xdr:cNvPr id="4" name="object 3"/>
        <xdr:cNvSpPr>
          <a:spLocks noChangeArrowheads="1"/>
        </xdr:cNvSpPr>
      </xdr:nvSpPr>
      <xdr:spPr bwMode="auto">
        <a:xfrm>
          <a:off x="1264102" y="268967"/>
          <a:ext cx="1142548" cy="883558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428625</xdr:colOff>
      <xdr:row>4</xdr:row>
      <xdr:rowOff>142875</xdr:rowOff>
    </xdr:from>
    <xdr:to>
      <xdr:col>14</xdr:col>
      <xdr:colOff>1355842</xdr:colOff>
      <xdr:row>8</xdr:row>
      <xdr:rowOff>7683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88450" y="952500"/>
          <a:ext cx="927217" cy="690308"/>
        </a:xfrm>
        <a:prstGeom prst="rect">
          <a:avLst/>
        </a:prstGeom>
      </xdr:spPr>
    </xdr:pic>
    <xdr:clientData/>
  </xdr:twoCellAnchor>
  <xdr:twoCellAnchor>
    <xdr:from>
      <xdr:col>1</xdr:col>
      <xdr:colOff>1111702</xdr:colOff>
      <xdr:row>1</xdr:row>
      <xdr:rowOff>59417</xdr:rowOff>
    </xdr:from>
    <xdr:to>
      <xdr:col>1</xdr:col>
      <xdr:colOff>2254250</xdr:colOff>
      <xdr:row>5</xdr:row>
      <xdr:rowOff>142875</xdr:rowOff>
    </xdr:to>
    <xdr:sp macro="" textlink="">
      <xdr:nvSpPr>
        <xdr:cNvPr id="7" name="object 3"/>
        <xdr:cNvSpPr>
          <a:spLocks noChangeArrowheads="1"/>
        </xdr:cNvSpPr>
      </xdr:nvSpPr>
      <xdr:spPr bwMode="auto">
        <a:xfrm>
          <a:off x="1264102" y="268967"/>
          <a:ext cx="1142548" cy="883558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428625</xdr:colOff>
      <xdr:row>4</xdr:row>
      <xdr:rowOff>142875</xdr:rowOff>
    </xdr:from>
    <xdr:to>
      <xdr:col>14</xdr:col>
      <xdr:colOff>1355842</xdr:colOff>
      <xdr:row>8</xdr:row>
      <xdr:rowOff>33083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88450" y="952500"/>
          <a:ext cx="927217" cy="690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martinez/AppData/Local/Temp/dea0f3fb-5c2c-4e38-9cd8-d00dc2abd715_Ejecuci&#243;n%20Presupuestaria%20Marzo%202025.zip.715/EJECUCION%20PRESUP.%20MENSU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. DE GASTOS Y APLICAC. FIN"/>
    </sheetNames>
    <sheetDataSet>
      <sheetData sheetId="0" refreshError="1">
        <row r="21">
          <cell r="D21">
            <v>68354.89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8"/>
  <sheetViews>
    <sheetView tabSelected="1" topLeftCell="A64" zoomScale="60" zoomScaleNormal="60" workbookViewId="0">
      <selection activeCell="I96" sqref="I96"/>
    </sheetView>
  </sheetViews>
  <sheetFormatPr baseColWidth="10" defaultColWidth="11.44140625" defaultRowHeight="15.6" x14ac:dyDescent="0.3"/>
  <cols>
    <col min="1" max="1" width="2.33203125" style="87" customWidth="1"/>
    <col min="2" max="2" width="61.5546875" style="86" customWidth="1"/>
    <col min="3" max="3" width="24" style="45" bestFit="1" customWidth="1"/>
    <col min="4" max="4" width="21.109375" style="87" bestFit="1" customWidth="1"/>
    <col min="5" max="6" width="21.109375" style="86" bestFit="1" customWidth="1"/>
    <col min="7" max="7" width="32.109375" style="86" bestFit="1" customWidth="1"/>
    <col min="8" max="13" width="19.6640625" style="86" bestFit="1" customWidth="1"/>
    <col min="14" max="14" width="20.109375" style="86" customWidth="1"/>
    <col min="15" max="15" width="20.5546875" style="86" customWidth="1"/>
    <col min="16" max="16" width="26.88671875" style="86" bestFit="1" customWidth="1"/>
    <col min="17" max="17" width="2.6640625" style="87" customWidth="1"/>
    <col min="18" max="16384" width="11.44140625" style="87"/>
  </cols>
  <sheetData>
    <row r="1" spans="2:22" ht="16.2" thickBot="1" x14ac:dyDescent="0.35"/>
    <row r="2" spans="2:22" x14ac:dyDescent="0.3">
      <c r="B2" s="137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9"/>
    </row>
    <row r="3" spans="2:22" x14ac:dyDescent="0.3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2"/>
    </row>
    <row r="4" spans="2:22" x14ac:dyDescent="0.3">
      <c r="B4" s="140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2"/>
    </row>
    <row r="5" spans="2:22" x14ac:dyDescent="0.3">
      <c r="B5" s="140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2"/>
    </row>
    <row r="6" spans="2:22" x14ac:dyDescent="0.3">
      <c r="B6" s="14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2"/>
    </row>
    <row r="7" spans="2:22" x14ac:dyDescent="0.3">
      <c r="B7" s="88" t="s">
        <v>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90"/>
      <c r="Q7" s="91"/>
      <c r="R7" s="89"/>
      <c r="S7" s="89"/>
      <c r="T7" s="89"/>
      <c r="U7" s="89"/>
      <c r="V7" s="89"/>
    </row>
    <row r="8" spans="2:22" x14ac:dyDescent="0.3">
      <c r="B8" s="92" t="s">
        <v>1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4"/>
      <c r="Q8" s="95"/>
      <c r="R8" s="89"/>
      <c r="S8" s="89"/>
      <c r="T8" s="89"/>
      <c r="U8" s="89"/>
      <c r="V8" s="89"/>
    </row>
    <row r="9" spans="2:22" x14ac:dyDescent="0.3">
      <c r="B9" s="88" t="s">
        <v>71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90"/>
      <c r="Q9" s="91"/>
      <c r="R9" s="89"/>
      <c r="S9" s="89"/>
      <c r="T9" s="89"/>
      <c r="U9" s="89"/>
      <c r="V9" s="89"/>
    </row>
    <row r="10" spans="2:22" ht="25.8" x14ac:dyDescent="0.3">
      <c r="B10" s="96" t="s">
        <v>152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90"/>
      <c r="Q10" s="91"/>
      <c r="R10" s="89"/>
      <c r="S10" s="89"/>
      <c r="T10" s="89"/>
      <c r="U10" s="89"/>
      <c r="V10" s="89"/>
    </row>
    <row r="11" spans="2:22" ht="16.2" thickBot="1" x14ac:dyDescent="0.35">
      <c r="B11" s="83"/>
      <c r="C11" s="84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  <c r="Q11" s="89"/>
      <c r="R11" s="89"/>
      <c r="S11" s="89"/>
      <c r="T11" s="89"/>
      <c r="U11" s="89"/>
      <c r="V11" s="89"/>
    </row>
    <row r="12" spans="2:22" x14ac:dyDescent="0.3">
      <c r="D12" s="143" t="s">
        <v>48</v>
      </c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99"/>
      <c r="Q12" s="89"/>
      <c r="R12" s="89"/>
      <c r="S12" s="89"/>
      <c r="T12" s="89"/>
      <c r="U12" s="89"/>
      <c r="V12" s="89"/>
    </row>
    <row r="13" spans="2:22" ht="60.75" customHeight="1" thickBot="1" x14ac:dyDescent="0.35">
      <c r="B13" s="42" t="s">
        <v>73</v>
      </c>
      <c r="C13" s="46" t="s">
        <v>74</v>
      </c>
      <c r="D13" s="46" t="s">
        <v>75</v>
      </c>
      <c r="E13" s="42" t="s">
        <v>76</v>
      </c>
      <c r="F13" s="42" t="s">
        <v>77</v>
      </c>
      <c r="G13" s="58" t="s">
        <v>78</v>
      </c>
      <c r="H13" s="58" t="s">
        <v>79</v>
      </c>
      <c r="I13" s="58" t="s">
        <v>80</v>
      </c>
      <c r="J13" s="42" t="s">
        <v>81</v>
      </c>
      <c r="K13" s="42" t="s">
        <v>82</v>
      </c>
      <c r="L13" s="42" t="s">
        <v>83</v>
      </c>
      <c r="M13" s="58" t="s">
        <v>84</v>
      </c>
      <c r="N13" s="58" t="s">
        <v>85</v>
      </c>
      <c r="O13" s="58" t="s">
        <v>86</v>
      </c>
      <c r="P13" s="42" t="s">
        <v>151</v>
      </c>
    </row>
    <row r="14" spans="2:22" s="45" customFormat="1" ht="16.2" thickBot="1" x14ac:dyDescent="0.35">
      <c r="B14" s="100" t="s">
        <v>87</v>
      </c>
      <c r="C14" s="63">
        <f>+SUM(C15:C19)</f>
        <v>41780248</v>
      </c>
      <c r="D14" s="63">
        <f>+SUM(D15:D19)</f>
        <v>2987670.7800000003</v>
      </c>
      <c r="E14" s="63">
        <f t="shared" ref="E14:O14" si="0">+SUM(E15:E19)</f>
        <v>2987670.7800000003</v>
      </c>
      <c r="F14" s="63">
        <f t="shared" si="0"/>
        <v>0</v>
      </c>
      <c r="G14" s="63">
        <f t="shared" si="0"/>
        <v>0</v>
      </c>
      <c r="H14" s="63">
        <f t="shared" si="0"/>
        <v>0</v>
      </c>
      <c r="I14" s="63">
        <f t="shared" si="0"/>
        <v>0</v>
      </c>
      <c r="J14" s="63">
        <f t="shared" si="0"/>
        <v>0</v>
      </c>
      <c r="K14" s="63">
        <f t="shared" si="0"/>
        <v>0</v>
      </c>
      <c r="L14" s="63">
        <f t="shared" si="0"/>
        <v>0</v>
      </c>
      <c r="M14" s="63">
        <f t="shared" si="0"/>
        <v>0</v>
      </c>
      <c r="N14" s="63">
        <f t="shared" si="0"/>
        <v>0</v>
      </c>
      <c r="O14" s="63">
        <f t="shared" si="0"/>
        <v>0</v>
      </c>
      <c r="P14" s="53">
        <f>+SUM(D14:O14)</f>
        <v>5975341.5600000005</v>
      </c>
    </row>
    <row r="15" spans="2:22" x14ac:dyDescent="0.3">
      <c r="B15" s="101" t="s">
        <v>88</v>
      </c>
      <c r="C15" s="64">
        <v>30782400</v>
      </c>
      <c r="D15" s="102">
        <v>2315800</v>
      </c>
      <c r="E15" s="61">
        <v>2315800</v>
      </c>
      <c r="F15" s="50"/>
      <c r="G15" s="50"/>
      <c r="H15" s="50"/>
      <c r="I15" s="50"/>
      <c r="J15" s="50"/>
      <c r="K15" s="50"/>
      <c r="L15" s="50"/>
      <c r="M15" s="50"/>
      <c r="N15" s="50"/>
      <c r="O15" s="59"/>
      <c r="P15" s="75">
        <f>+SUM(D15:O15)</f>
        <v>4631600</v>
      </c>
    </row>
    <row r="16" spans="2:22" x14ac:dyDescent="0.3">
      <c r="B16" s="103" t="s">
        <v>89</v>
      </c>
      <c r="C16" s="65">
        <v>6384800</v>
      </c>
      <c r="D16" s="102">
        <v>327000</v>
      </c>
      <c r="E16" s="62">
        <v>327000</v>
      </c>
      <c r="F16" s="51"/>
      <c r="G16" s="51"/>
      <c r="H16" s="51"/>
      <c r="I16" s="51"/>
      <c r="J16" s="51"/>
      <c r="K16" s="51"/>
      <c r="L16" s="51"/>
      <c r="M16" s="51"/>
      <c r="N16" s="51"/>
      <c r="O16" s="60"/>
      <c r="P16" s="75">
        <f t="shared" ref="P16:P58" si="1">+SUM(D16:O16)</f>
        <v>654000</v>
      </c>
    </row>
    <row r="17" spans="2:16" x14ac:dyDescent="0.3">
      <c r="B17" s="103" t="s">
        <v>90</v>
      </c>
      <c r="C17" s="65">
        <v>0</v>
      </c>
      <c r="D17" s="104">
        <v>0</v>
      </c>
      <c r="E17" s="62">
        <v>0</v>
      </c>
      <c r="F17" s="51"/>
      <c r="G17" s="51"/>
      <c r="H17" s="51"/>
      <c r="I17" s="51"/>
      <c r="J17" s="51"/>
      <c r="K17" s="51"/>
      <c r="L17" s="51"/>
      <c r="M17" s="51"/>
      <c r="N17" s="51"/>
      <c r="O17" s="60"/>
      <c r="P17" s="75">
        <f t="shared" si="1"/>
        <v>0</v>
      </c>
    </row>
    <row r="18" spans="2:16" x14ac:dyDescent="0.3">
      <c r="B18" s="103" t="s">
        <v>91</v>
      </c>
      <c r="C18" s="65">
        <v>410000</v>
      </c>
      <c r="D18" s="104">
        <v>0</v>
      </c>
      <c r="E18" s="62">
        <v>0</v>
      </c>
      <c r="F18" s="51"/>
      <c r="G18" s="51"/>
      <c r="H18" s="51"/>
      <c r="I18" s="51"/>
      <c r="J18" s="51"/>
      <c r="K18" s="51"/>
      <c r="L18" s="51"/>
      <c r="M18" s="51"/>
      <c r="N18" s="51"/>
      <c r="O18" s="60"/>
      <c r="P18" s="75">
        <f t="shared" si="1"/>
        <v>0</v>
      </c>
    </row>
    <row r="19" spans="2:16" ht="16.2" thickBot="1" x14ac:dyDescent="0.35">
      <c r="B19" s="105" t="s">
        <v>92</v>
      </c>
      <c r="C19" s="76">
        <v>4203048</v>
      </c>
      <c r="D19" s="106">
        <v>344870.78</v>
      </c>
      <c r="E19" s="77">
        <v>344870.78</v>
      </c>
      <c r="F19" s="78"/>
      <c r="G19" s="78"/>
      <c r="H19" s="78"/>
      <c r="I19" s="78"/>
      <c r="J19" s="78"/>
      <c r="K19" s="78"/>
      <c r="L19" s="78"/>
      <c r="M19" s="78"/>
      <c r="N19" s="78"/>
      <c r="O19" s="79"/>
      <c r="P19" s="80">
        <f t="shared" si="1"/>
        <v>689741.56</v>
      </c>
    </row>
    <row r="20" spans="2:16" ht="16.2" thickBot="1" x14ac:dyDescent="0.35">
      <c r="B20" s="107" t="s">
        <v>93</v>
      </c>
      <c r="C20" s="73">
        <f>+SUM(C21:C29)</f>
        <v>4350000</v>
      </c>
      <c r="D20" s="73">
        <f t="shared" ref="D20:O20" si="2">+SUM(D21:D29)</f>
        <v>253517.43</v>
      </c>
      <c r="E20" s="73">
        <f t="shared" si="2"/>
        <v>216738.89</v>
      </c>
      <c r="F20" s="73">
        <f>+SUM(F21:F29)</f>
        <v>0</v>
      </c>
      <c r="G20" s="73">
        <f t="shared" si="2"/>
        <v>0</v>
      </c>
      <c r="H20" s="73">
        <f t="shared" si="2"/>
        <v>0</v>
      </c>
      <c r="I20" s="73">
        <f t="shared" si="2"/>
        <v>0</v>
      </c>
      <c r="J20" s="73">
        <f t="shared" si="2"/>
        <v>0</v>
      </c>
      <c r="K20" s="73">
        <f t="shared" si="2"/>
        <v>0</v>
      </c>
      <c r="L20" s="73">
        <f t="shared" si="2"/>
        <v>0</v>
      </c>
      <c r="M20" s="73">
        <f t="shared" si="2"/>
        <v>0</v>
      </c>
      <c r="N20" s="73">
        <f t="shared" si="2"/>
        <v>0</v>
      </c>
      <c r="O20" s="73">
        <f t="shared" si="2"/>
        <v>0</v>
      </c>
      <c r="P20" s="74">
        <f t="shared" si="1"/>
        <v>470256.32</v>
      </c>
    </row>
    <row r="21" spans="2:16" x14ac:dyDescent="0.3">
      <c r="B21" s="101" t="s">
        <v>94</v>
      </c>
      <c r="C21" s="81">
        <v>1200000</v>
      </c>
      <c r="D21" s="108">
        <v>253517.43</v>
      </c>
      <c r="E21" s="82">
        <f>+'[1]EJEC. DE GASTOS Y APLICAC. FIN'!$D$21</f>
        <v>68354.89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>
        <f t="shared" si="1"/>
        <v>321872.32</v>
      </c>
    </row>
    <row r="22" spans="2:16" x14ac:dyDescent="0.3">
      <c r="B22" s="103" t="s">
        <v>95</v>
      </c>
      <c r="C22" s="68">
        <v>110000</v>
      </c>
      <c r="D22" s="68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>
        <f t="shared" si="1"/>
        <v>0</v>
      </c>
    </row>
    <row r="23" spans="2:16" x14ac:dyDescent="0.3">
      <c r="B23" s="103" t="s">
        <v>96</v>
      </c>
      <c r="C23" s="68">
        <v>1800000</v>
      </c>
      <c r="D23" s="68"/>
      <c r="E23" s="51">
        <v>61300</v>
      </c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>
        <f t="shared" si="1"/>
        <v>61300</v>
      </c>
    </row>
    <row r="24" spans="2:16" x14ac:dyDescent="0.3">
      <c r="B24" s="103" t="s">
        <v>97</v>
      </c>
      <c r="C24" s="68">
        <v>0</v>
      </c>
      <c r="D24" s="68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>
        <f t="shared" si="1"/>
        <v>0</v>
      </c>
    </row>
    <row r="25" spans="2:16" x14ac:dyDescent="0.3">
      <c r="B25" s="103" t="s">
        <v>98</v>
      </c>
      <c r="C25" s="68">
        <v>300000</v>
      </c>
      <c r="D25" s="68"/>
      <c r="E25" s="51">
        <v>87084</v>
      </c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>
        <f t="shared" si="1"/>
        <v>87084</v>
      </c>
    </row>
    <row r="26" spans="2:16" x14ac:dyDescent="0.3">
      <c r="B26" s="103" t="s">
        <v>99</v>
      </c>
      <c r="C26" s="68">
        <v>120000</v>
      </c>
      <c r="D26" s="68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>
        <f t="shared" si="1"/>
        <v>0</v>
      </c>
    </row>
    <row r="27" spans="2:16" ht="31.2" x14ac:dyDescent="0.3">
      <c r="B27" s="103" t="s">
        <v>100</v>
      </c>
      <c r="C27" s="68">
        <v>265000</v>
      </c>
      <c r="D27" s="68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>
        <f t="shared" si="1"/>
        <v>0</v>
      </c>
    </row>
    <row r="28" spans="2:16" ht="31.2" x14ac:dyDescent="0.3">
      <c r="B28" s="103" t="s">
        <v>101</v>
      </c>
      <c r="C28" s="68">
        <v>255000</v>
      </c>
      <c r="D28" s="68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>
        <f t="shared" si="1"/>
        <v>0</v>
      </c>
    </row>
    <row r="29" spans="2:16" ht="16.2" thickBot="1" x14ac:dyDescent="0.35">
      <c r="B29" s="105" t="s">
        <v>102</v>
      </c>
      <c r="C29" s="69">
        <v>300000</v>
      </c>
      <c r="D29" s="69">
        <f>+SUM(D30:D39)</f>
        <v>0</v>
      </c>
      <c r="E29" s="52">
        <f t="shared" ref="E29:O29" si="3">+SUM(E30:E39)</f>
        <v>0</v>
      </c>
      <c r="F29" s="52"/>
      <c r="G29" s="52">
        <f t="shared" si="3"/>
        <v>0</v>
      </c>
      <c r="H29" s="52">
        <f t="shared" si="3"/>
        <v>0</v>
      </c>
      <c r="I29" s="52">
        <f t="shared" si="3"/>
        <v>0</v>
      </c>
      <c r="J29" s="52">
        <f t="shared" si="3"/>
        <v>0</v>
      </c>
      <c r="K29" s="52">
        <f t="shared" si="3"/>
        <v>0</v>
      </c>
      <c r="L29" s="52">
        <f t="shared" si="3"/>
        <v>0</v>
      </c>
      <c r="M29" s="52">
        <f t="shared" si="3"/>
        <v>0</v>
      </c>
      <c r="N29" s="52">
        <f t="shared" si="3"/>
        <v>0</v>
      </c>
      <c r="O29" s="52">
        <f t="shared" si="3"/>
        <v>0</v>
      </c>
      <c r="P29" s="52">
        <f>+SUM(D29:O29)</f>
        <v>0</v>
      </c>
    </row>
    <row r="30" spans="2:16" s="109" customFormat="1" ht="16.2" thickBot="1" x14ac:dyDescent="0.35">
      <c r="B30" s="107" t="s">
        <v>103</v>
      </c>
      <c r="C30" s="66">
        <f>+SUM(C31:C39)</f>
        <v>7307211</v>
      </c>
      <c r="D30" s="66">
        <f t="shared" ref="D30:O30" si="4">+SUM(D31:D39)</f>
        <v>0</v>
      </c>
      <c r="E30" s="66">
        <f t="shared" si="4"/>
        <v>0</v>
      </c>
      <c r="F30" s="66">
        <f t="shared" si="4"/>
        <v>0</v>
      </c>
      <c r="G30" s="66">
        <f t="shared" si="4"/>
        <v>0</v>
      </c>
      <c r="H30" s="66">
        <f t="shared" si="4"/>
        <v>0</v>
      </c>
      <c r="I30" s="66">
        <f t="shared" si="4"/>
        <v>0</v>
      </c>
      <c r="J30" s="66">
        <f t="shared" si="4"/>
        <v>0</v>
      </c>
      <c r="K30" s="66">
        <f t="shared" si="4"/>
        <v>0</v>
      </c>
      <c r="L30" s="66">
        <f t="shared" si="4"/>
        <v>0</v>
      </c>
      <c r="M30" s="66">
        <f t="shared" si="4"/>
        <v>0</v>
      </c>
      <c r="N30" s="66">
        <f t="shared" si="4"/>
        <v>0</v>
      </c>
      <c r="O30" s="66">
        <f t="shared" si="4"/>
        <v>0</v>
      </c>
      <c r="P30" s="54">
        <f t="shared" si="1"/>
        <v>0</v>
      </c>
    </row>
    <row r="31" spans="2:16" ht="36" customHeight="1" x14ac:dyDescent="0.3">
      <c r="B31" s="101" t="s">
        <v>104</v>
      </c>
      <c r="C31" s="67">
        <v>570000</v>
      </c>
      <c r="D31" s="67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>
        <f t="shared" si="1"/>
        <v>0</v>
      </c>
    </row>
    <row r="32" spans="2:16" x14ac:dyDescent="0.3">
      <c r="B32" s="103" t="s">
        <v>105</v>
      </c>
      <c r="C32" s="68">
        <v>410000</v>
      </c>
      <c r="D32" s="68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>
        <f t="shared" si="1"/>
        <v>0</v>
      </c>
    </row>
    <row r="33" spans="2:17" x14ac:dyDescent="0.3">
      <c r="B33" s="103" t="s">
        <v>106</v>
      </c>
      <c r="C33" s="68">
        <v>400000</v>
      </c>
      <c r="D33" s="68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>
        <f t="shared" si="1"/>
        <v>0</v>
      </c>
    </row>
    <row r="34" spans="2:17" x14ac:dyDescent="0.3">
      <c r="B34" s="103" t="s">
        <v>107</v>
      </c>
      <c r="C34" s="68">
        <v>0</v>
      </c>
      <c r="D34" s="68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>
        <f t="shared" si="1"/>
        <v>0</v>
      </c>
    </row>
    <row r="35" spans="2:17" x14ac:dyDescent="0.3">
      <c r="B35" s="103" t="s">
        <v>108</v>
      </c>
      <c r="C35" s="68">
        <v>75000</v>
      </c>
      <c r="D35" s="68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>
        <f t="shared" si="1"/>
        <v>0</v>
      </c>
    </row>
    <row r="36" spans="2:17" ht="31.2" x14ac:dyDescent="0.3">
      <c r="B36" s="103" t="s">
        <v>109</v>
      </c>
      <c r="C36" s="68">
        <v>0</v>
      </c>
      <c r="D36" s="68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>
        <f t="shared" si="1"/>
        <v>0</v>
      </c>
    </row>
    <row r="37" spans="2:17" ht="31.2" x14ac:dyDescent="0.3">
      <c r="B37" s="103" t="s">
        <v>110</v>
      </c>
      <c r="C37" s="68">
        <v>4806000</v>
      </c>
      <c r="D37" s="68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>
        <f t="shared" si="1"/>
        <v>0</v>
      </c>
    </row>
    <row r="38" spans="2:17" ht="31.2" x14ac:dyDescent="0.3">
      <c r="B38" s="103" t="s">
        <v>111</v>
      </c>
      <c r="C38" s="68">
        <v>0</v>
      </c>
      <c r="D38" s="68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>
        <f t="shared" si="1"/>
        <v>0</v>
      </c>
    </row>
    <row r="39" spans="2:17" ht="16.2" thickBot="1" x14ac:dyDescent="0.35">
      <c r="B39" s="105" t="s">
        <v>112</v>
      </c>
      <c r="C39" s="69">
        <v>1046211</v>
      </c>
      <c r="D39" s="69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>
        <f t="shared" si="1"/>
        <v>0</v>
      </c>
    </row>
    <row r="40" spans="2:17" ht="16.2" thickBot="1" x14ac:dyDescent="0.35">
      <c r="B40" s="107" t="s">
        <v>113</v>
      </c>
      <c r="C40" s="66">
        <f>+SUM(C41:C47)</f>
        <v>0</v>
      </c>
      <c r="D40" s="66">
        <f t="shared" ref="D40:O40" si="5">+SUM(D41:D47)</f>
        <v>0</v>
      </c>
      <c r="E40" s="66">
        <f t="shared" si="5"/>
        <v>0</v>
      </c>
      <c r="F40" s="66">
        <f t="shared" si="5"/>
        <v>0</v>
      </c>
      <c r="G40" s="66">
        <f t="shared" si="5"/>
        <v>0</v>
      </c>
      <c r="H40" s="66">
        <f t="shared" si="5"/>
        <v>0</v>
      </c>
      <c r="I40" s="66">
        <f t="shared" si="5"/>
        <v>0</v>
      </c>
      <c r="J40" s="66">
        <f t="shared" si="5"/>
        <v>0</v>
      </c>
      <c r="K40" s="66">
        <f t="shared" si="5"/>
        <v>0</v>
      </c>
      <c r="L40" s="66">
        <f t="shared" si="5"/>
        <v>0</v>
      </c>
      <c r="M40" s="66">
        <f t="shared" si="5"/>
        <v>0</v>
      </c>
      <c r="N40" s="66">
        <f t="shared" si="5"/>
        <v>0</v>
      </c>
      <c r="O40" s="66">
        <f t="shared" si="5"/>
        <v>0</v>
      </c>
      <c r="P40" s="54">
        <f>+SUM(P41:P55)</f>
        <v>0</v>
      </c>
      <c r="Q40" s="86"/>
    </row>
    <row r="41" spans="2:17" ht="39" customHeight="1" x14ac:dyDescent="0.3">
      <c r="B41" s="101" t="s">
        <v>114</v>
      </c>
      <c r="C41" s="67">
        <v>0</v>
      </c>
      <c r="D41" s="67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>
        <f t="shared" si="1"/>
        <v>0</v>
      </c>
    </row>
    <row r="42" spans="2:17" ht="39" customHeight="1" x14ac:dyDescent="0.3">
      <c r="B42" s="103" t="s">
        <v>115</v>
      </c>
      <c r="C42" s="68">
        <v>0</v>
      </c>
      <c r="D42" s="68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>
        <f t="shared" si="1"/>
        <v>0</v>
      </c>
    </row>
    <row r="43" spans="2:17" ht="39" customHeight="1" x14ac:dyDescent="0.3">
      <c r="B43" s="103" t="s">
        <v>116</v>
      </c>
      <c r="C43" s="68">
        <v>0</v>
      </c>
      <c r="D43" s="68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>
        <f t="shared" si="1"/>
        <v>0</v>
      </c>
    </row>
    <row r="44" spans="2:17" ht="39" customHeight="1" x14ac:dyDescent="0.3">
      <c r="B44" s="103" t="s">
        <v>117</v>
      </c>
      <c r="C44" s="68">
        <v>0</v>
      </c>
      <c r="D44" s="68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>
        <f t="shared" si="1"/>
        <v>0</v>
      </c>
    </row>
    <row r="45" spans="2:17" ht="39" customHeight="1" x14ac:dyDescent="0.3">
      <c r="B45" s="103" t="s">
        <v>118</v>
      </c>
      <c r="C45" s="68">
        <v>0</v>
      </c>
      <c r="D45" s="68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>
        <f t="shared" si="1"/>
        <v>0</v>
      </c>
    </row>
    <row r="46" spans="2:17" ht="39" customHeight="1" x14ac:dyDescent="0.3">
      <c r="B46" s="103" t="s">
        <v>119</v>
      </c>
      <c r="C46" s="68">
        <v>0</v>
      </c>
      <c r="D46" s="68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>
        <f t="shared" si="1"/>
        <v>0</v>
      </c>
    </row>
    <row r="47" spans="2:17" ht="39" customHeight="1" thickBot="1" x14ac:dyDescent="0.35">
      <c r="B47" s="105" t="s">
        <v>120</v>
      </c>
      <c r="C47" s="69">
        <v>0</v>
      </c>
      <c r="D47" s="69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>
        <f t="shared" si="1"/>
        <v>0</v>
      </c>
    </row>
    <row r="48" spans="2:17" ht="16.2" thickBot="1" x14ac:dyDescent="0.35">
      <c r="B48" s="107" t="s">
        <v>121</v>
      </c>
      <c r="C48" s="66">
        <f>+SUM(C49:C55)</f>
        <v>0</v>
      </c>
      <c r="D48" s="66">
        <f t="shared" ref="D48:O48" si="6">+SUM(D49:D55)</f>
        <v>0</v>
      </c>
      <c r="E48" s="66">
        <f t="shared" si="6"/>
        <v>0</v>
      </c>
      <c r="F48" s="66">
        <f t="shared" si="6"/>
        <v>0</v>
      </c>
      <c r="G48" s="66">
        <f t="shared" si="6"/>
        <v>0</v>
      </c>
      <c r="H48" s="66">
        <f t="shared" si="6"/>
        <v>0</v>
      </c>
      <c r="I48" s="66">
        <f t="shared" si="6"/>
        <v>0</v>
      </c>
      <c r="J48" s="66">
        <f t="shared" si="6"/>
        <v>0</v>
      </c>
      <c r="K48" s="66">
        <f t="shared" si="6"/>
        <v>0</v>
      </c>
      <c r="L48" s="66">
        <f t="shared" si="6"/>
        <v>0</v>
      </c>
      <c r="M48" s="66">
        <f t="shared" si="6"/>
        <v>0</v>
      </c>
      <c r="N48" s="66">
        <f t="shared" si="6"/>
        <v>0</v>
      </c>
      <c r="O48" s="66">
        <f t="shared" si="6"/>
        <v>0</v>
      </c>
      <c r="P48" s="54">
        <f t="shared" si="1"/>
        <v>0</v>
      </c>
    </row>
    <row r="49" spans="2:16" x14ac:dyDescent="0.3">
      <c r="B49" s="101" t="s">
        <v>122</v>
      </c>
      <c r="C49" s="67">
        <v>0</v>
      </c>
      <c r="D49" s="67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>
        <f t="shared" si="1"/>
        <v>0</v>
      </c>
    </row>
    <row r="50" spans="2:16" ht="31.2" x14ac:dyDescent="0.3">
      <c r="B50" s="103" t="s">
        <v>123</v>
      </c>
      <c r="C50" s="68">
        <v>0</v>
      </c>
      <c r="D50" s="68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>
        <f t="shared" si="1"/>
        <v>0</v>
      </c>
    </row>
    <row r="51" spans="2:16" ht="31.2" x14ac:dyDescent="0.3">
      <c r="B51" s="103" t="s">
        <v>124</v>
      </c>
      <c r="C51" s="68">
        <v>0</v>
      </c>
      <c r="D51" s="68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f t="shared" si="1"/>
        <v>0</v>
      </c>
    </row>
    <row r="52" spans="2:16" ht="31.2" x14ac:dyDescent="0.3">
      <c r="B52" s="103" t="s">
        <v>125</v>
      </c>
      <c r="C52" s="68">
        <v>0</v>
      </c>
      <c r="D52" s="68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>
        <f t="shared" si="1"/>
        <v>0</v>
      </c>
    </row>
    <row r="53" spans="2:16" ht="31.2" x14ac:dyDescent="0.3">
      <c r="B53" s="103" t="s">
        <v>126</v>
      </c>
      <c r="C53" s="68">
        <v>0</v>
      </c>
      <c r="D53" s="68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>
        <f t="shared" si="1"/>
        <v>0</v>
      </c>
    </row>
    <row r="54" spans="2:16" x14ac:dyDescent="0.3">
      <c r="B54" s="103" t="s">
        <v>127</v>
      </c>
      <c r="C54" s="68">
        <v>0</v>
      </c>
      <c r="D54" s="6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>
        <f t="shared" si="1"/>
        <v>0</v>
      </c>
    </row>
    <row r="55" spans="2:16" ht="31.8" thickBot="1" x14ac:dyDescent="0.35">
      <c r="B55" s="105" t="s">
        <v>128</v>
      </c>
      <c r="C55" s="69">
        <v>0</v>
      </c>
      <c r="D55" s="69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>
        <f t="shared" si="1"/>
        <v>0</v>
      </c>
    </row>
    <row r="56" spans="2:16" ht="16.2" thickBot="1" x14ac:dyDescent="0.35">
      <c r="B56" s="107" t="s">
        <v>129</v>
      </c>
      <c r="C56" s="70">
        <f>+SUM(C57:C65)</f>
        <v>100000</v>
      </c>
      <c r="D56" s="70">
        <f t="shared" ref="D56:N56" si="7">+SUM(D57:D65)</f>
        <v>0</v>
      </c>
      <c r="E56" s="70">
        <f t="shared" si="7"/>
        <v>0</v>
      </c>
      <c r="F56" s="70">
        <f t="shared" si="7"/>
        <v>0</v>
      </c>
      <c r="G56" s="70">
        <f t="shared" si="7"/>
        <v>0</v>
      </c>
      <c r="H56" s="70">
        <f t="shared" si="7"/>
        <v>0</v>
      </c>
      <c r="I56" s="70">
        <f t="shared" si="7"/>
        <v>0</v>
      </c>
      <c r="J56" s="70">
        <f t="shared" si="7"/>
        <v>0</v>
      </c>
      <c r="K56" s="70">
        <f t="shared" si="7"/>
        <v>0</v>
      </c>
      <c r="L56" s="70">
        <f t="shared" si="7"/>
        <v>0</v>
      </c>
      <c r="M56" s="70">
        <f t="shared" si="7"/>
        <v>0</v>
      </c>
      <c r="N56" s="70">
        <f t="shared" si="7"/>
        <v>0</v>
      </c>
      <c r="O56" s="55">
        <f t="shared" ref="O56" si="8">+SUM(O57:O58)</f>
        <v>0</v>
      </c>
      <c r="P56" s="55">
        <f>+SUM(D56:N56)</f>
        <v>0</v>
      </c>
    </row>
    <row r="57" spans="2:16" x14ac:dyDescent="0.3">
      <c r="B57" s="101" t="s">
        <v>130</v>
      </c>
      <c r="C57" s="67">
        <v>100000</v>
      </c>
      <c r="D57" s="67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>
        <f t="shared" si="1"/>
        <v>0</v>
      </c>
    </row>
    <row r="58" spans="2:16" x14ac:dyDescent="0.3">
      <c r="B58" s="103" t="s">
        <v>131</v>
      </c>
      <c r="C58" s="68">
        <v>0</v>
      </c>
      <c r="D58" s="6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>
        <f t="shared" si="1"/>
        <v>0</v>
      </c>
    </row>
    <row r="59" spans="2:16" ht="31.2" x14ac:dyDescent="0.3">
      <c r="B59" s="103" t="s">
        <v>132</v>
      </c>
      <c r="C59" s="68">
        <v>0</v>
      </c>
      <c r="D59" s="68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</row>
    <row r="60" spans="2:16" ht="31.2" x14ac:dyDescent="0.3">
      <c r="B60" s="103" t="s">
        <v>133</v>
      </c>
      <c r="C60" s="68">
        <v>0</v>
      </c>
      <c r="D60" s="68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</row>
    <row r="61" spans="2:16" x14ac:dyDescent="0.3">
      <c r="B61" s="103" t="s">
        <v>134</v>
      </c>
      <c r="C61" s="68">
        <v>0</v>
      </c>
      <c r="D61" s="68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</row>
    <row r="62" spans="2:16" x14ac:dyDescent="0.3">
      <c r="B62" s="103" t="s">
        <v>135</v>
      </c>
      <c r="C62" s="68">
        <v>0</v>
      </c>
      <c r="D62" s="68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</row>
    <row r="63" spans="2:16" x14ac:dyDescent="0.3">
      <c r="B63" s="103" t="s">
        <v>136</v>
      </c>
      <c r="C63" s="68">
        <v>0</v>
      </c>
      <c r="D63" s="68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</row>
    <row r="64" spans="2:16" x14ac:dyDescent="0.3">
      <c r="B64" s="103" t="s">
        <v>137</v>
      </c>
      <c r="C64" s="68">
        <v>0</v>
      </c>
      <c r="D64" s="68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</row>
    <row r="65" spans="2:16" ht="31.8" thickBot="1" x14ac:dyDescent="0.35">
      <c r="B65" s="105" t="s">
        <v>138</v>
      </c>
      <c r="C65" s="69">
        <v>0</v>
      </c>
      <c r="D65" s="69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</row>
    <row r="66" spans="2:16" ht="16.2" thickBot="1" x14ac:dyDescent="0.35">
      <c r="B66" s="107" t="s">
        <v>139</v>
      </c>
      <c r="C66" s="70">
        <f>+SUM(C67:C70)</f>
        <v>0</v>
      </c>
      <c r="D66" s="70">
        <f t="shared" ref="D66:O66" si="9">+SUM(D67:D70)</f>
        <v>0</v>
      </c>
      <c r="E66" s="70">
        <f t="shared" si="9"/>
        <v>0</v>
      </c>
      <c r="F66" s="70">
        <f t="shared" si="9"/>
        <v>0</v>
      </c>
      <c r="G66" s="70">
        <f t="shared" si="9"/>
        <v>0</v>
      </c>
      <c r="H66" s="70">
        <f t="shared" si="9"/>
        <v>0</v>
      </c>
      <c r="I66" s="70">
        <f t="shared" si="9"/>
        <v>0</v>
      </c>
      <c r="J66" s="70">
        <f t="shared" si="9"/>
        <v>0</v>
      </c>
      <c r="K66" s="70">
        <f t="shared" si="9"/>
        <v>0</v>
      </c>
      <c r="L66" s="70">
        <f t="shared" si="9"/>
        <v>0</v>
      </c>
      <c r="M66" s="70">
        <f t="shared" si="9"/>
        <v>0</v>
      </c>
      <c r="N66" s="70">
        <f t="shared" si="9"/>
        <v>0</v>
      </c>
      <c r="O66" s="70">
        <f t="shared" si="9"/>
        <v>0</v>
      </c>
      <c r="P66" s="55">
        <f>+SUM(D66:N66)</f>
        <v>0</v>
      </c>
    </row>
    <row r="67" spans="2:16" x14ac:dyDescent="0.3">
      <c r="B67" s="101" t="s">
        <v>140</v>
      </c>
      <c r="C67" s="67">
        <v>0</v>
      </c>
      <c r="D67" s="67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2:16" x14ac:dyDescent="0.3">
      <c r="B68" s="103" t="s">
        <v>141</v>
      </c>
      <c r="C68" s="68">
        <v>0</v>
      </c>
      <c r="D68" s="68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</row>
    <row r="69" spans="2:16" ht="31.5" customHeight="1" x14ac:dyDescent="0.3">
      <c r="B69" s="103" t="s">
        <v>142</v>
      </c>
      <c r="C69" s="68">
        <v>0</v>
      </c>
      <c r="D69" s="68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</row>
    <row r="70" spans="2:16" ht="51" customHeight="1" thickBot="1" x14ac:dyDescent="0.35">
      <c r="B70" s="105" t="s">
        <v>143</v>
      </c>
      <c r="C70" s="69">
        <v>0</v>
      </c>
      <c r="D70" s="69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</row>
    <row r="71" spans="2:16" ht="31.8" thickBot="1" x14ac:dyDescent="0.35">
      <c r="B71" s="107" t="s">
        <v>144</v>
      </c>
      <c r="C71" s="70">
        <f>+SUM(C72:C73)</f>
        <v>0</v>
      </c>
      <c r="D71" s="70">
        <f t="shared" ref="D71:P71" si="10">+SUM(D72:D73)</f>
        <v>0</v>
      </c>
      <c r="E71" s="70">
        <f t="shared" si="10"/>
        <v>0</v>
      </c>
      <c r="F71" s="70">
        <f t="shared" si="10"/>
        <v>0</v>
      </c>
      <c r="G71" s="70">
        <f t="shared" si="10"/>
        <v>0</v>
      </c>
      <c r="H71" s="70">
        <f t="shared" si="10"/>
        <v>0</v>
      </c>
      <c r="I71" s="70">
        <f t="shared" si="10"/>
        <v>0</v>
      </c>
      <c r="J71" s="70">
        <f t="shared" si="10"/>
        <v>0</v>
      </c>
      <c r="K71" s="70">
        <f t="shared" si="10"/>
        <v>0</v>
      </c>
      <c r="L71" s="70">
        <f t="shared" si="10"/>
        <v>0</v>
      </c>
      <c r="M71" s="70">
        <f t="shared" si="10"/>
        <v>0</v>
      </c>
      <c r="N71" s="70">
        <f t="shared" si="10"/>
        <v>0</v>
      </c>
      <c r="O71" s="70">
        <f t="shared" si="10"/>
        <v>0</v>
      </c>
      <c r="P71" s="70">
        <f t="shared" si="10"/>
        <v>0</v>
      </c>
    </row>
    <row r="72" spans="2:16" x14ac:dyDescent="0.3">
      <c r="B72" s="101" t="s">
        <v>145</v>
      </c>
      <c r="C72" s="67">
        <v>0</v>
      </c>
      <c r="D72" s="67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2:16" ht="16.2" thickBot="1" x14ac:dyDescent="0.35">
      <c r="B73" s="105" t="s">
        <v>146</v>
      </c>
      <c r="C73" s="69">
        <v>0</v>
      </c>
      <c r="D73" s="69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</row>
    <row r="74" spans="2:16" ht="16.2" thickBot="1" x14ac:dyDescent="0.35">
      <c r="B74" s="107" t="s">
        <v>147</v>
      </c>
      <c r="C74" s="70">
        <f>+SUM(C75:C77)</f>
        <v>0</v>
      </c>
      <c r="D74" s="70">
        <f t="shared" ref="D74:P74" si="11">+SUM(D75:D77)</f>
        <v>0</v>
      </c>
      <c r="E74" s="70">
        <f t="shared" si="11"/>
        <v>0</v>
      </c>
      <c r="F74" s="70">
        <f t="shared" si="11"/>
        <v>0</v>
      </c>
      <c r="G74" s="70">
        <f t="shared" si="11"/>
        <v>0</v>
      </c>
      <c r="H74" s="70">
        <f t="shared" si="11"/>
        <v>0</v>
      </c>
      <c r="I74" s="70">
        <f t="shared" si="11"/>
        <v>0</v>
      </c>
      <c r="J74" s="70">
        <f t="shared" si="11"/>
        <v>0</v>
      </c>
      <c r="K74" s="70">
        <f t="shared" si="11"/>
        <v>0</v>
      </c>
      <c r="L74" s="70">
        <f t="shared" si="11"/>
        <v>0</v>
      </c>
      <c r="M74" s="70">
        <f t="shared" si="11"/>
        <v>0</v>
      </c>
      <c r="N74" s="70">
        <f t="shared" si="11"/>
        <v>0</v>
      </c>
      <c r="O74" s="70">
        <f t="shared" si="11"/>
        <v>0</v>
      </c>
      <c r="P74" s="70">
        <f t="shared" si="11"/>
        <v>0</v>
      </c>
    </row>
    <row r="75" spans="2:16" x14ac:dyDescent="0.3">
      <c r="B75" s="101" t="s">
        <v>148</v>
      </c>
      <c r="C75" s="67">
        <v>0</v>
      </c>
      <c r="D75" s="67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2:16" x14ac:dyDescent="0.3">
      <c r="B76" s="103" t="s">
        <v>149</v>
      </c>
      <c r="C76" s="68">
        <v>0</v>
      </c>
      <c r="D76" s="68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</row>
    <row r="77" spans="2:16" ht="31.8" thickBot="1" x14ac:dyDescent="0.35">
      <c r="B77" s="105" t="s">
        <v>150</v>
      </c>
      <c r="C77" s="69">
        <v>0</v>
      </c>
      <c r="D77" s="69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</row>
    <row r="78" spans="2:16" x14ac:dyDescent="0.3">
      <c r="B78" s="56" t="s">
        <v>70</v>
      </c>
      <c r="C78" s="71">
        <f>+C74+C71+C66+C56+C48+C40+C30+C20+C14</f>
        <v>53537459</v>
      </c>
      <c r="D78" s="71">
        <f>+D74+D71+D66+D56+D48+D40+D30+D20+D14</f>
        <v>3241188.2100000004</v>
      </c>
      <c r="E78" s="71">
        <f t="shared" ref="E78:P78" si="12">+E74+E71+E66+E56+E48+E40+E30+E20+E14</f>
        <v>3204409.6700000004</v>
      </c>
      <c r="F78" s="71">
        <f t="shared" si="12"/>
        <v>0</v>
      </c>
      <c r="G78" s="71">
        <f t="shared" si="12"/>
        <v>0</v>
      </c>
      <c r="H78" s="71">
        <f t="shared" si="12"/>
        <v>0</v>
      </c>
      <c r="I78" s="71">
        <f t="shared" si="12"/>
        <v>0</v>
      </c>
      <c r="J78" s="71">
        <f t="shared" si="12"/>
        <v>0</v>
      </c>
      <c r="K78" s="71">
        <f t="shared" si="12"/>
        <v>0</v>
      </c>
      <c r="L78" s="71">
        <f t="shared" si="12"/>
        <v>0</v>
      </c>
      <c r="M78" s="71">
        <f t="shared" si="12"/>
        <v>0</v>
      </c>
      <c r="N78" s="71">
        <f t="shared" si="12"/>
        <v>0</v>
      </c>
      <c r="O78" s="71">
        <f t="shared" si="12"/>
        <v>0</v>
      </c>
      <c r="P78" s="71">
        <f t="shared" si="12"/>
        <v>6445597.8800000008</v>
      </c>
    </row>
    <row r="79" spans="2:16" x14ac:dyDescent="0.3">
      <c r="B79" s="144" t="s">
        <v>67</v>
      </c>
      <c r="C79" s="145"/>
      <c r="D79" s="110">
        <f>+D78</f>
        <v>3241188.2100000004</v>
      </c>
      <c r="E79" s="111">
        <f t="shared" ref="E79:O79" si="13">+E78</f>
        <v>3204409.6700000004</v>
      </c>
      <c r="F79" s="111">
        <f t="shared" si="13"/>
        <v>0</v>
      </c>
      <c r="G79" s="111">
        <f t="shared" si="13"/>
        <v>0</v>
      </c>
      <c r="H79" s="111">
        <f t="shared" si="13"/>
        <v>0</v>
      </c>
      <c r="I79" s="111">
        <f t="shared" si="13"/>
        <v>0</v>
      </c>
      <c r="J79" s="111">
        <f t="shared" si="13"/>
        <v>0</v>
      </c>
      <c r="K79" s="111">
        <f t="shared" si="13"/>
        <v>0</v>
      </c>
      <c r="L79" s="111">
        <f t="shared" si="13"/>
        <v>0</v>
      </c>
      <c r="M79" s="111">
        <f t="shared" si="13"/>
        <v>0</v>
      </c>
      <c r="N79" s="111">
        <f t="shared" si="13"/>
        <v>0</v>
      </c>
      <c r="O79" s="111">
        <f t="shared" si="13"/>
        <v>0</v>
      </c>
      <c r="P79" s="111">
        <f>+SUM(D79:O79)</f>
        <v>6445597.8800000008</v>
      </c>
    </row>
    <row r="80" spans="2:16" x14ac:dyDescent="0.3">
      <c r="B80" s="146" t="s">
        <v>68</v>
      </c>
      <c r="C80" s="147"/>
      <c r="D80" s="112">
        <f>+D78</f>
        <v>3241188.2100000004</v>
      </c>
      <c r="E80" s="113">
        <f t="shared" ref="E80:O80" si="14">+E78</f>
        <v>3204409.6700000004</v>
      </c>
      <c r="F80" s="113">
        <f t="shared" si="14"/>
        <v>0</v>
      </c>
      <c r="G80" s="113">
        <f t="shared" si="14"/>
        <v>0</v>
      </c>
      <c r="H80" s="113">
        <f t="shared" si="14"/>
        <v>0</v>
      </c>
      <c r="I80" s="113">
        <f t="shared" si="14"/>
        <v>0</v>
      </c>
      <c r="J80" s="113">
        <f t="shared" si="14"/>
        <v>0</v>
      </c>
      <c r="K80" s="113">
        <f t="shared" si="14"/>
        <v>0</v>
      </c>
      <c r="L80" s="113">
        <f t="shared" si="14"/>
        <v>0</v>
      </c>
      <c r="M80" s="113">
        <f t="shared" si="14"/>
        <v>0</v>
      </c>
      <c r="N80" s="113">
        <f t="shared" si="14"/>
        <v>0</v>
      </c>
      <c r="O80" s="113">
        <f t="shared" si="14"/>
        <v>0</v>
      </c>
      <c r="P80" s="113">
        <f>+SUM(D80:O80)</f>
        <v>6445597.8800000008</v>
      </c>
    </row>
    <row r="81" spans="2:16" x14ac:dyDescent="0.3">
      <c r="B81" s="148" t="s">
        <v>69</v>
      </c>
      <c r="C81" s="146"/>
      <c r="D81" s="114">
        <f>+D79-D80</f>
        <v>0</v>
      </c>
      <c r="E81" s="115">
        <f t="shared" ref="E81:O81" si="15">+E79-E80</f>
        <v>0</v>
      </c>
      <c r="F81" s="115">
        <f t="shared" si="15"/>
        <v>0</v>
      </c>
      <c r="G81" s="115">
        <f t="shared" si="15"/>
        <v>0</v>
      </c>
      <c r="H81" s="115">
        <f t="shared" si="15"/>
        <v>0</v>
      </c>
      <c r="I81" s="115">
        <f t="shared" si="15"/>
        <v>0</v>
      </c>
      <c r="J81" s="115">
        <f t="shared" si="15"/>
        <v>0</v>
      </c>
      <c r="K81" s="115">
        <f t="shared" si="15"/>
        <v>0</v>
      </c>
      <c r="L81" s="115">
        <f t="shared" si="15"/>
        <v>0</v>
      </c>
      <c r="M81" s="115">
        <f t="shared" si="15"/>
        <v>0</v>
      </c>
      <c r="N81" s="115">
        <f t="shared" si="15"/>
        <v>0</v>
      </c>
      <c r="O81" s="115">
        <f t="shared" si="15"/>
        <v>0</v>
      </c>
      <c r="P81" s="115">
        <f>+SUM(D81:O81)</f>
        <v>0</v>
      </c>
    </row>
    <row r="82" spans="2:16" s="118" customFormat="1" x14ac:dyDescent="0.3">
      <c r="B82" s="57"/>
      <c r="C82" s="72"/>
      <c r="D82" s="72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7"/>
    </row>
    <row r="83" spans="2:16" s="118" customFormat="1" x14ac:dyDescent="0.3">
      <c r="B83" s="151" t="s">
        <v>49</v>
      </c>
      <c r="C83" s="152"/>
      <c r="D83" s="134">
        <f>+SUM(D79:F79)</f>
        <v>6445597.8800000008</v>
      </c>
      <c r="E83" s="135"/>
      <c r="F83" s="136"/>
      <c r="G83" s="134">
        <f>+SUM(G79:I79)</f>
        <v>0</v>
      </c>
      <c r="H83" s="135"/>
      <c r="I83" s="136"/>
      <c r="J83" s="134">
        <f>+SUM(J79:L79)</f>
        <v>0</v>
      </c>
      <c r="K83" s="135"/>
      <c r="L83" s="136"/>
      <c r="M83" s="134">
        <f>+SUM(M79:O79)</f>
        <v>0</v>
      </c>
      <c r="N83" s="135"/>
      <c r="O83" s="136"/>
      <c r="P83" s="119">
        <f>+P79</f>
        <v>6445597.8800000008</v>
      </c>
    </row>
    <row r="84" spans="2:16" s="118" customFormat="1" x14ac:dyDescent="0.3">
      <c r="B84" s="151" t="s">
        <v>50</v>
      </c>
      <c r="C84" s="152"/>
      <c r="D84" s="153">
        <f>+SUM(D80:F80)</f>
        <v>6445597.8800000008</v>
      </c>
      <c r="E84" s="154"/>
      <c r="F84" s="155"/>
      <c r="G84" s="134">
        <f>+SUM(G80:I80)</f>
        <v>0</v>
      </c>
      <c r="H84" s="135"/>
      <c r="I84" s="136"/>
      <c r="J84" s="153">
        <f>+SUM(J80:L80)</f>
        <v>0</v>
      </c>
      <c r="K84" s="154"/>
      <c r="L84" s="155"/>
      <c r="M84" s="134">
        <f>+SUM(M80:O80)</f>
        <v>0</v>
      </c>
      <c r="N84" s="135"/>
      <c r="O84" s="136"/>
      <c r="P84" s="120">
        <f>+P80</f>
        <v>6445597.8800000008</v>
      </c>
    </row>
    <row r="85" spans="2:16" s="118" customFormat="1" x14ac:dyDescent="0.3">
      <c r="B85" s="151" t="s">
        <v>51</v>
      </c>
      <c r="C85" s="152"/>
      <c r="D85" s="134">
        <f>+SUM(D81:F81)</f>
        <v>0</v>
      </c>
      <c r="E85" s="135"/>
      <c r="F85" s="136"/>
      <c r="G85" s="134">
        <f>+SUM(G81:I81)</f>
        <v>0</v>
      </c>
      <c r="H85" s="135"/>
      <c r="I85" s="136"/>
      <c r="J85" s="134">
        <f>+SUM(J81:L81)</f>
        <v>0</v>
      </c>
      <c r="K85" s="135"/>
      <c r="L85" s="136"/>
      <c r="M85" s="134">
        <f>+SUM(M81:O81)</f>
        <v>0</v>
      </c>
      <c r="N85" s="135"/>
      <c r="O85" s="136"/>
      <c r="P85" s="119">
        <f>+P81</f>
        <v>0</v>
      </c>
    </row>
    <row r="86" spans="2:16" s="118" customFormat="1" x14ac:dyDescent="0.3">
      <c r="B86" s="43"/>
      <c r="C86" s="47"/>
      <c r="D86" s="47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2"/>
    </row>
    <row r="87" spans="2:16" s="118" customFormat="1" x14ac:dyDescent="0.3">
      <c r="B87" s="43"/>
      <c r="C87" s="47"/>
      <c r="D87" s="47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2"/>
    </row>
    <row r="88" spans="2:16" s="118" customFormat="1" x14ac:dyDescent="0.3">
      <c r="B88" s="43"/>
      <c r="C88" s="47"/>
      <c r="D88" s="47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2"/>
    </row>
    <row r="89" spans="2:16" s="118" customFormat="1" x14ac:dyDescent="0.3">
      <c r="B89" s="43"/>
      <c r="C89" s="47"/>
      <c r="D89" s="47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2"/>
    </row>
    <row r="90" spans="2:16" s="118" customFormat="1" x14ac:dyDescent="0.3">
      <c r="B90" s="43"/>
      <c r="C90" s="47"/>
      <c r="D90" s="47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2"/>
    </row>
    <row r="91" spans="2:16" s="118" customFormat="1" x14ac:dyDescent="0.3">
      <c r="B91" s="43"/>
      <c r="C91" s="47"/>
      <c r="D91" s="47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2"/>
    </row>
    <row r="92" spans="2:16" s="118" customFormat="1" x14ac:dyDescent="0.3">
      <c r="B92" s="43"/>
      <c r="C92" s="47"/>
      <c r="D92" s="47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2"/>
    </row>
    <row r="93" spans="2:16" s="118" customFormat="1" x14ac:dyDescent="0.3">
      <c r="B93" s="43"/>
      <c r="C93" s="47"/>
      <c r="D93" s="47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2"/>
    </row>
    <row r="94" spans="2:16" x14ac:dyDescent="0.3">
      <c r="B94" s="44"/>
      <c r="C94" s="48"/>
      <c r="D94" s="123"/>
      <c r="E94" s="124"/>
      <c r="F94" s="125"/>
      <c r="G94" s="125"/>
      <c r="H94" s="125"/>
      <c r="I94" s="124"/>
      <c r="J94" s="124"/>
      <c r="K94" s="125"/>
      <c r="L94" s="125"/>
      <c r="M94" s="124"/>
      <c r="N94" s="121"/>
      <c r="O94" s="121"/>
      <c r="P94" s="126"/>
    </row>
    <row r="95" spans="2:16" s="45" customFormat="1" x14ac:dyDescent="0.3">
      <c r="B95" s="149" t="s">
        <v>14</v>
      </c>
      <c r="C95" s="130"/>
      <c r="D95" s="133"/>
      <c r="E95" s="133"/>
      <c r="F95" s="85"/>
      <c r="G95" s="91" t="s">
        <v>14</v>
      </c>
      <c r="H95" s="85"/>
      <c r="I95" s="85"/>
      <c r="J95" s="85"/>
      <c r="K95" s="133" t="s">
        <v>14</v>
      </c>
      <c r="L95" s="133"/>
      <c r="M95" s="85"/>
      <c r="N95" s="121"/>
      <c r="O95" s="121"/>
      <c r="P95" s="126"/>
    </row>
    <row r="96" spans="2:16" s="45" customFormat="1" x14ac:dyDescent="0.3">
      <c r="B96" s="149" t="s">
        <v>15</v>
      </c>
      <c r="C96" s="130"/>
      <c r="D96" s="130"/>
      <c r="E96" s="130"/>
      <c r="F96" s="85"/>
      <c r="G96" s="85" t="s">
        <v>16</v>
      </c>
      <c r="H96" s="85"/>
      <c r="I96" s="85"/>
      <c r="J96" s="85"/>
      <c r="K96" s="131" t="s">
        <v>17</v>
      </c>
      <c r="L96" s="131"/>
      <c r="M96" s="85"/>
      <c r="N96" s="121"/>
      <c r="O96" s="121"/>
      <c r="P96" s="126"/>
    </row>
    <row r="97" spans="2:16" x14ac:dyDescent="0.3">
      <c r="B97" s="150" t="s">
        <v>72</v>
      </c>
      <c r="C97" s="132"/>
      <c r="D97" s="132"/>
      <c r="E97" s="132"/>
      <c r="G97" s="86" t="s">
        <v>18</v>
      </c>
      <c r="K97" s="132" t="s">
        <v>19</v>
      </c>
      <c r="L97" s="132"/>
      <c r="N97" s="121"/>
      <c r="O97" s="121"/>
      <c r="P97" s="126"/>
    </row>
    <row r="98" spans="2:16" x14ac:dyDescent="0.3">
      <c r="B98" s="41"/>
      <c r="C98" s="49"/>
      <c r="D98" s="127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9"/>
    </row>
  </sheetData>
  <mergeCells count="29">
    <mergeCell ref="B96:C96"/>
    <mergeCell ref="B95:C95"/>
    <mergeCell ref="B97:C97"/>
    <mergeCell ref="M83:O83"/>
    <mergeCell ref="B83:C83"/>
    <mergeCell ref="M84:O84"/>
    <mergeCell ref="M85:O85"/>
    <mergeCell ref="B84:C84"/>
    <mergeCell ref="B85:C85"/>
    <mergeCell ref="D84:F84"/>
    <mergeCell ref="G84:I84"/>
    <mergeCell ref="J84:L84"/>
    <mergeCell ref="D85:F85"/>
    <mergeCell ref="G85:I85"/>
    <mergeCell ref="J85:L85"/>
    <mergeCell ref="D95:E95"/>
    <mergeCell ref="D83:F83"/>
    <mergeCell ref="G83:I83"/>
    <mergeCell ref="J83:L83"/>
    <mergeCell ref="B2:P6"/>
    <mergeCell ref="D12:O12"/>
    <mergeCell ref="B79:C79"/>
    <mergeCell ref="B80:C80"/>
    <mergeCell ref="B81:C81"/>
    <mergeCell ref="D96:E96"/>
    <mergeCell ref="K96:L96"/>
    <mergeCell ref="D97:E97"/>
    <mergeCell ref="K97:L97"/>
    <mergeCell ref="K95:L95"/>
  </mergeCells>
  <conditionalFormatting sqref="D94:O94 N95:O97">
    <cfRule type="cellIs" dxfId="0" priority="1" stopIfTrue="1" operator="lessThan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3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G19" sqref="G19"/>
    </sheetView>
  </sheetViews>
  <sheetFormatPr baseColWidth="10" defaultColWidth="11.44140625" defaultRowHeight="13.2" x14ac:dyDescent="0.25"/>
  <cols>
    <col min="1" max="1" width="11.5546875" style="28" bestFit="1" customWidth="1"/>
    <col min="2" max="2" width="38.5546875" style="28" bestFit="1" customWidth="1"/>
    <col min="3" max="3" width="12.6640625" style="28" bestFit="1" customWidth="1"/>
    <col min="4" max="4" width="9.88671875" style="36" bestFit="1" customWidth="1"/>
    <col min="5" max="5" width="12.6640625" style="36" bestFit="1" customWidth="1"/>
    <col min="6" max="6" width="9.88671875" style="36" bestFit="1" customWidth="1"/>
    <col min="7" max="7" width="12.6640625" style="36" bestFit="1" customWidth="1"/>
    <col min="8" max="11" width="9.88671875" style="28" bestFit="1" customWidth="1"/>
    <col min="12" max="12" width="11.5546875" style="28" bestFit="1" customWidth="1"/>
    <col min="13" max="13" width="9.88671875" style="28" bestFit="1" customWidth="1"/>
    <col min="14" max="14" width="10.88671875" style="28" bestFit="1" customWidth="1"/>
    <col min="15" max="15" width="10.33203125" style="28" bestFit="1" customWidth="1"/>
    <col min="16" max="16384" width="11.44140625" style="28"/>
  </cols>
  <sheetData>
    <row r="1" spans="1:15" x14ac:dyDescent="0.25">
      <c r="C1" s="28" t="s">
        <v>59</v>
      </c>
      <c r="D1" s="32" t="s">
        <v>54</v>
      </c>
      <c r="E1" s="32" t="s">
        <v>54</v>
      </c>
      <c r="F1" s="32" t="s">
        <v>54</v>
      </c>
      <c r="G1" s="32" t="s">
        <v>54</v>
      </c>
      <c r="H1" s="25" t="s">
        <v>54</v>
      </c>
      <c r="I1" s="25" t="s">
        <v>54</v>
      </c>
      <c r="J1" s="25" t="s">
        <v>54</v>
      </c>
      <c r="K1" s="25" t="s">
        <v>54</v>
      </c>
      <c r="L1" s="25" t="s">
        <v>54</v>
      </c>
      <c r="M1" s="25" t="s">
        <v>54</v>
      </c>
      <c r="N1" s="25" t="s">
        <v>54</v>
      </c>
      <c r="O1" s="25" t="s">
        <v>54</v>
      </c>
    </row>
    <row r="2" spans="1:15" x14ac:dyDescent="0.25">
      <c r="A2" s="26" t="s">
        <v>55</v>
      </c>
      <c r="B2" s="26" t="s">
        <v>56</v>
      </c>
      <c r="C2" s="26"/>
      <c r="D2" s="33" t="s">
        <v>2</v>
      </c>
      <c r="E2" s="33" t="s">
        <v>3</v>
      </c>
      <c r="F2" s="33" t="s">
        <v>4</v>
      </c>
      <c r="G2" s="33" t="s">
        <v>5</v>
      </c>
      <c r="H2" s="26" t="s">
        <v>6</v>
      </c>
      <c r="I2" s="26" t="s">
        <v>7</v>
      </c>
      <c r="J2" s="26" t="s">
        <v>8</v>
      </c>
      <c r="K2" s="26" t="s">
        <v>9</v>
      </c>
      <c r="L2" s="26" t="s">
        <v>10</v>
      </c>
      <c r="M2" s="26" t="s">
        <v>11</v>
      </c>
      <c r="N2" s="26" t="s">
        <v>12</v>
      </c>
      <c r="O2" s="26" t="s">
        <v>13</v>
      </c>
    </row>
    <row r="3" spans="1:15" x14ac:dyDescent="0.25">
      <c r="A3" s="29" t="e">
        <f>+'informes del gastos'!#REF!</f>
        <v>#REF!</v>
      </c>
      <c r="B3" s="29" t="e">
        <f>+'informes del gastos'!#REF!</f>
        <v>#REF!</v>
      </c>
      <c r="C3" s="27">
        <v>1800000</v>
      </c>
      <c r="D3" s="34"/>
      <c r="E3" s="34">
        <v>1800000</v>
      </c>
      <c r="F3" s="34"/>
      <c r="G3" s="34">
        <v>1800000</v>
      </c>
      <c r="H3" s="27"/>
      <c r="I3" s="27"/>
      <c r="J3" s="27"/>
      <c r="K3" s="27"/>
      <c r="L3" s="27"/>
      <c r="M3" s="27"/>
      <c r="N3" s="27"/>
      <c r="O3" s="27"/>
    </row>
    <row r="4" spans="1:15" x14ac:dyDescent="0.25">
      <c r="A4" s="29" t="e">
        <f>+'informes del gastos'!#REF!</f>
        <v>#REF!</v>
      </c>
      <c r="B4" s="29" t="e">
        <f>+'informes del gastos'!#REF!</f>
        <v>#REF!</v>
      </c>
      <c r="C4" s="27">
        <v>200000</v>
      </c>
      <c r="D4" s="34"/>
      <c r="E4" s="34">
        <v>100000</v>
      </c>
      <c r="F4" s="34"/>
      <c r="G4" s="34">
        <v>100000</v>
      </c>
      <c r="H4" s="27"/>
      <c r="I4" s="27"/>
      <c r="J4" s="27"/>
      <c r="K4" s="27"/>
      <c r="L4" s="27"/>
      <c r="M4" s="27"/>
      <c r="N4" s="27"/>
      <c r="O4" s="27"/>
    </row>
    <row r="5" spans="1:15" x14ac:dyDescent="0.25">
      <c r="A5" s="37"/>
      <c r="B5" s="37" t="s">
        <v>57</v>
      </c>
      <c r="C5" s="38">
        <v>400000</v>
      </c>
      <c r="D5" s="39"/>
      <c r="E5" s="39"/>
      <c r="F5" s="39"/>
      <c r="G5" s="39"/>
      <c r="H5" s="27"/>
      <c r="I5" s="27"/>
      <c r="J5" s="27"/>
      <c r="K5" s="27"/>
      <c r="L5" s="27"/>
      <c r="M5" s="27"/>
      <c r="N5" s="27"/>
      <c r="O5" s="27"/>
    </row>
    <row r="6" spans="1:15" x14ac:dyDescent="0.25">
      <c r="A6" s="29" t="e">
        <f>+'informes del gastos'!#REF!</f>
        <v>#REF!</v>
      </c>
      <c r="B6" s="29" t="e">
        <f>+'informes del gastos'!#REF!</f>
        <v>#REF!</v>
      </c>
      <c r="C6" s="27">
        <v>200000</v>
      </c>
      <c r="D6" s="34"/>
      <c r="E6" s="34">
        <v>100000</v>
      </c>
      <c r="F6" s="34"/>
      <c r="G6" s="34">
        <v>100000</v>
      </c>
      <c r="H6" s="27"/>
      <c r="I6" s="27"/>
      <c r="J6" s="27"/>
      <c r="K6" s="27"/>
      <c r="L6" s="27"/>
      <c r="M6" s="27"/>
      <c r="N6" s="27"/>
      <c r="O6" s="27"/>
    </row>
    <row r="7" spans="1:15" x14ac:dyDescent="0.25">
      <c r="A7" s="37"/>
      <c r="B7" s="37" t="s">
        <v>58</v>
      </c>
      <c r="C7" s="38">
        <v>400000</v>
      </c>
      <c r="D7" s="39"/>
      <c r="E7" s="39"/>
      <c r="F7" s="39"/>
      <c r="G7" s="39"/>
      <c r="H7" s="27"/>
      <c r="I7" s="27"/>
      <c r="J7" s="27"/>
      <c r="K7" s="27"/>
      <c r="L7" s="27"/>
      <c r="M7" s="27"/>
      <c r="N7" s="27"/>
      <c r="O7" s="27"/>
    </row>
    <row r="8" spans="1:15" x14ac:dyDescent="0.25">
      <c r="A8" s="29" t="e">
        <f>+'informes del gastos'!#REF!</f>
        <v>#REF!</v>
      </c>
      <c r="B8" s="29" t="e">
        <f>+'informes del gastos'!#REF!</f>
        <v>#REF!</v>
      </c>
      <c r="C8" s="27">
        <v>3780000</v>
      </c>
      <c r="D8" s="34"/>
      <c r="E8" s="34">
        <v>3780000</v>
      </c>
      <c r="F8" s="34"/>
      <c r="G8" s="34">
        <v>3780000</v>
      </c>
      <c r="H8" s="27"/>
      <c r="I8" s="27"/>
      <c r="J8" s="27"/>
      <c r="K8" s="27"/>
      <c r="L8" s="27"/>
      <c r="M8" s="27"/>
      <c r="N8" s="27"/>
      <c r="O8" s="27"/>
    </row>
    <row r="9" spans="1:15" x14ac:dyDescent="0.25">
      <c r="A9" s="29" t="e">
        <f>+'informes del gastos'!#REF!</f>
        <v>#REF!</v>
      </c>
      <c r="B9" s="29" t="e">
        <f>+'informes del gastos'!#REF!</f>
        <v>#REF!</v>
      </c>
      <c r="C9" s="27">
        <v>800000</v>
      </c>
      <c r="D9" s="34"/>
      <c r="E9" s="34">
        <v>350000</v>
      </c>
      <c r="F9" s="34"/>
      <c r="G9" s="34">
        <v>350000</v>
      </c>
      <c r="H9" s="27"/>
      <c r="I9" s="27"/>
      <c r="J9" s="27"/>
      <c r="K9" s="27"/>
      <c r="L9" s="27"/>
      <c r="M9" s="27"/>
      <c r="N9" s="27"/>
      <c r="O9" s="27"/>
    </row>
    <row r="10" spans="1:15" x14ac:dyDescent="0.25">
      <c r="A10" s="30"/>
      <c r="C10" s="31">
        <f>SUM(C3:C9)</f>
        <v>7580000</v>
      </c>
      <c r="D10" s="35"/>
      <c r="E10" s="35">
        <f>SUM(E3:E9)</f>
        <v>6130000</v>
      </c>
      <c r="G10" s="35">
        <f>SUM(G3:G9)</f>
        <v>6130000</v>
      </c>
    </row>
    <row r="11" spans="1:15" x14ac:dyDescent="0.25">
      <c r="A11" s="30"/>
    </row>
    <row r="12" spans="1:15" x14ac:dyDescent="0.25">
      <c r="A12" s="29" t="s">
        <v>60</v>
      </c>
      <c r="B12" s="40" t="s">
        <v>61</v>
      </c>
      <c r="C12" s="27"/>
      <c r="D12" s="34"/>
      <c r="E12" s="34"/>
      <c r="F12" s="34"/>
      <c r="G12" s="34"/>
    </row>
    <row r="13" spans="1:15" x14ac:dyDescent="0.25">
      <c r="A13" s="29" t="s">
        <v>46</v>
      </c>
      <c r="B13" s="29" t="s">
        <v>62</v>
      </c>
      <c r="C13" s="27"/>
      <c r="D13" s="34"/>
      <c r="E13" s="34"/>
      <c r="F13" s="34"/>
      <c r="G13" s="34"/>
    </row>
    <row r="14" spans="1:15" x14ac:dyDescent="0.25">
      <c r="A14" s="37"/>
      <c r="B14" s="37" t="s">
        <v>57</v>
      </c>
      <c r="C14" s="38"/>
      <c r="D14" s="39"/>
      <c r="E14" s="39"/>
      <c r="F14" s="39"/>
      <c r="G14" s="39"/>
    </row>
    <row r="15" spans="1:15" x14ac:dyDescent="0.25">
      <c r="A15" s="29" t="s">
        <v>52</v>
      </c>
      <c r="B15" s="29" t="s">
        <v>63</v>
      </c>
      <c r="C15" s="27"/>
      <c r="D15" s="34"/>
      <c r="E15" s="34"/>
      <c r="F15" s="34"/>
      <c r="G15" s="34"/>
    </row>
    <row r="16" spans="1:15" x14ac:dyDescent="0.25">
      <c r="A16" s="37"/>
      <c r="B16" s="37" t="s">
        <v>58</v>
      </c>
      <c r="C16" s="38"/>
      <c r="D16" s="39"/>
      <c r="E16" s="39"/>
      <c r="F16" s="39"/>
      <c r="G16" s="39"/>
    </row>
    <row r="17" spans="1:7" x14ac:dyDescent="0.25">
      <c r="A17" s="29" t="s">
        <v>64</v>
      </c>
      <c r="B17" s="29" t="s">
        <v>65</v>
      </c>
      <c r="C17" s="27"/>
      <c r="D17" s="34"/>
      <c r="E17" s="34"/>
      <c r="F17" s="34"/>
      <c r="G17" s="34"/>
    </row>
    <row r="18" spans="1:7" x14ac:dyDescent="0.25">
      <c r="A18" s="29" t="s">
        <v>53</v>
      </c>
      <c r="B18" s="29" t="s">
        <v>66</v>
      </c>
      <c r="C18" s="27"/>
      <c r="D18" s="34"/>
      <c r="E18" s="34"/>
      <c r="F18" s="34"/>
      <c r="G18" s="34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33203125" defaultRowHeight="20.399999999999999" x14ac:dyDescent="0.25"/>
  <cols>
    <col min="1" max="1" width="4.44140625" style="1" customWidth="1"/>
    <col min="2" max="2" width="18" style="1" customWidth="1"/>
    <col min="3" max="3" width="60" style="1" customWidth="1"/>
    <col min="4" max="4" width="17.5546875" style="1" hidden="1" customWidth="1"/>
    <col min="5" max="5" width="20.5546875" style="1" hidden="1" customWidth="1"/>
    <col min="6" max="6" width="28.33203125" style="2" bestFit="1" customWidth="1"/>
    <col min="7" max="18" width="7.44140625" style="1" customWidth="1"/>
    <col min="19" max="19" width="8.109375" style="1" customWidth="1"/>
    <col min="20" max="20" width="7" style="1" customWidth="1"/>
    <col min="21" max="21" width="4" style="1" customWidth="1"/>
    <col min="22" max="22" width="8.109375" style="1" customWidth="1"/>
    <col min="23" max="23" width="5.5546875" style="1" customWidth="1"/>
    <col min="24" max="24" width="4" style="1" customWidth="1"/>
    <col min="25" max="25" width="49.5546875" style="1" customWidth="1"/>
    <col min="26" max="16384" width="14.33203125" style="1"/>
  </cols>
  <sheetData>
    <row r="1" spans="2:25" ht="85.5" customHeight="1" x14ac:dyDescent="0.25"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</row>
    <row r="2" spans="2:25" ht="34.5" customHeight="1" x14ac:dyDescent="0.25">
      <c r="B2" s="171" t="s">
        <v>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2:25" ht="34.5" customHeight="1" x14ac:dyDescent="0.25">
      <c r="B3" s="171" t="s">
        <v>20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4" spans="2:25" ht="34.5" customHeight="1" x14ac:dyDescent="0.25">
      <c r="B4" s="170" t="s">
        <v>21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</row>
    <row r="5" spans="2:25" ht="34.5" customHeight="1" x14ac:dyDescent="0.25">
      <c r="B5" s="172" t="s">
        <v>22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</row>
    <row r="6" spans="2:25" ht="34.5" customHeight="1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2:25" ht="34.5" customHeight="1" x14ac:dyDescent="0.2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2:25" ht="21" thickBot="1" x14ac:dyDescent="0.3"/>
    <row r="9" spans="2:25" ht="21" thickBot="1" x14ac:dyDescent="0.3">
      <c r="G9" s="3" t="s">
        <v>23</v>
      </c>
      <c r="H9" s="4" t="s">
        <v>24</v>
      </c>
      <c r="I9" s="5" t="s">
        <v>25</v>
      </c>
      <c r="J9" s="3" t="s">
        <v>26</v>
      </c>
      <c r="K9" s="4" t="s">
        <v>27</v>
      </c>
      <c r="L9" s="5" t="s">
        <v>28</v>
      </c>
      <c r="M9" s="3" t="s">
        <v>29</v>
      </c>
      <c r="N9" s="4" t="s">
        <v>30</v>
      </c>
      <c r="O9" s="5" t="s">
        <v>31</v>
      </c>
      <c r="P9" s="3" t="s">
        <v>32</v>
      </c>
      <c r="Q9" s="4" t="s">
        <v>33</v>
      </c>
      <c r="R9" s="5" t="s">
        <v>34</v>
      </c>
      <c r="S9" s="156" t="s">
        <v>35</v>
      </c>
      <c r="T9" s="157"/>
      <c r="U9" s="158"/>
      <c r="V9" s="156" t="s">
        <v>36</v>
      </c>
      <c r="W9" s="157"/>
      <c r="X9" s="158"/>
    </row>
    <row r="10" spans="2:25" ht="69.75" customHeight="1" x14ac:dyDescent="0.25">
      <c r="B10" s="20" t="s">
        <v>37</v>
      </c>
      <c r="C10" s="21" t="s">
        <v>38</v>
      </c>
      <c r="D10" s="22" t="s">
        <v>39</v>
      </c>
      <c r="E10" s="22" t="s">
        <v>40</v>
      </c>
      <c r="F10" s="23" t="s">
        <v>47</v>
      </c>
      <c r="G10" s="163" t="s">
        <v>41</v>
      </c>
      <c r="H10" s="163"/>
      <c r="I10" s="163"/>
      <c r="J10" s="163" t="s">
        <v>42</v>
      </c>
      <c r="K10" s="163"/>
      <c r="L10" s="163"/>
      <c r="M10" s="163" t="s">
        <v>43</v>
      </c>
      <c r="N10" s="163"/>
      <c r="O10" s="163"/>
      <c r="P10" s="163" t="s">
        <v>44</v>
      </c>
      <c r="Q10" s="163"/>
      <c r="R10" s="163"/>
      <c r="S10" s="24" t="s">
        <v>35</v>
      </c>
      <c r="T10" s="24"/>
      <c r="U10" s="24"/>
      <c r="V10" s="164" t="s">
        <v>45</v>
      </c>
      <c r="W10" s="165"/>
      <c r="X10" s="166"/>
    </row>
    <row r="11" spans="2:25" s="7" customFormat="1" ht="25.2" x14ac:dyDescent="0.25">
      <c r="B11" s="12" t="str">
        <f>+'[2]SIN DEFICIT'!$B$21</f>
        <v>2.2.3.1.01</v>
      </c>
      <c r="C11" s="13" t="str">
        <f>+'[2]SIN DEFICIT'!$C$21</f>
        <v>Viáticos Dentro del País</v>
      </c>
      <c r="D11" s="14">
        <v>1800000</v>
      </c>
      <c r="E11" s="14">
        <v>0</v>
      </c>
      <c r="F11" s="15">
        <f>+'[2]SIN DEFICIT'!$P$21</f>
        <v>1800000</v>
      </c>
      <c r="G11" s="167"/>
      <c r="H11" s="168"/>
      <c r="I11" s="169"/>
      <c r="J11" s="167"/>
      <c r="K11" s="168"/>
      <c r="L11" s="169"/>
      <c r="M11" s="167"/>
      <c r="N11" s="168"/>
      <c r="O11" s="169"/>
      <c r="P11" s="167"/>
      <c r="Q11" s="168"/>
      <c r="R11" s="169"/>
      <c r="S11" s="159"/>
      <c r="T11" s="159"/>
      <c r="U11" s="159"/>
      <c r="V11" s="160">
        <f>+S11/F11</f>
        <v>0</v>
      </c>
      <c r="W11" s="161"/>
      <c r="X11" s="162"/>
      <c r="Y11" s="7">
        <f>+F11/12</f>
        <v>150000</v>
      </c>
    </row>
    <row r="12" spans="2:25" s="7" customFormat="1" ht="50.4" x14ac:dyDescent="0.25">
      <c r="B12" s="12" t="s">
        <v>46</v>
      </c>
      <c r="C12" s="13" t="str">
        <f>+'[2]SIN DEFICIT'!$C$22</f>
        <v>Alquileres de  equipos de transporte tracción</v>
      </c>
      <c r="D12" s="14">
        <v>1800000</v>
      </c>
      <c r="E12" s="14">
        <v>0</v>
      </c>
      <c r="F12" s="15">
        <f>+'[2]SIN DEFICIT'!$P$22</f>
        <v>200000</v>
      </c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60">
        <f>+S12/F12</f>
        <v>0</v>
      </c>
      <c r="W12" s="161"/>
      <c r="X12" s="162"/>
    </row>
    <row r="13" spans="2:25" s="7" customFormat="1" ht="25.2" x14ac:dyDescent="0.25">
      <c r="B13" s="12" t="str">
        <f>+'[2]SIN DEFICIT'!$B$31</f>
        <v>2.3.7.1.01</v>
      </c>
      <c r="C13" s="13" t="str">
        <f>+'[2]SIN DEFICIT'!$C$31</f>
        <v>Gasolina</v>
      </c>
      <c r="D13" s="14">
        <v>0</v>
      </c>
      <c r="E13" s="14">
        <v>280000</v>
      </c>
      <c r="F13" s="15">
        <f>+'[2]SIN DEFICIT'!$P$31</f>
        <v>3780000</v>
      </c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60">
        <f>+S13/F13</f>
        <v>0</v>
      </c>
      <c r="W13" s="161"/>
      <c r="X13" s="162"/>
      <c r="Y13" s="8"/>
    </row>
    <row r="14" spans="2:25" s="7" customFormat="1" ht="25.8" thickBot="1" x14ac:dyDescent="0.3">
      <c r="B14" s="16" t="str">
        <f>+'[2]SIN DEFICIT'!$B$34</f>
        <v>2.3.9.9.01</v>
      </c>
      <c r="C14" s="17" t="str">
        <f>+'[2]SIN DEFICIT'!$C$34</f>
        <v>Productos y utiles varios</v>
      </c>
      <c r="D14" s="18">
        <v>2493464</v>
      </c>
      <c r="E14" s="18">
        <v>-1707502.32</v>
      </c>
      <c r="F14" s="19">
        <f>+'[2]SIN DEFICIT'!$P$34</f>
        <v>420000</v>
      </c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76"/>
      <c r="T14" s="176"/>
      <c r="U14" s="176"/>
      <c r="V14" s="177">
        <f>+S14/F14</f>
        <v>0</v>
      </c>
      <c r="W14" s="178"/>
      <c r="X14" s="179"/>
      <c r="Y14" s="8"/>
    </row>
    <row r="15" spans="2:25" s="6" customFormat="1" ht="24" thickBot="1" x14ac:dyDescent="0.3">
      <c r="B15" s="9"/>
      <c r="C15" s="9"/>
      <c r="D15" s="9"/>
      <c r="E15" s="9"/>
      <c r="F15" s="10">
        <f>SUM(F11:F14)</f>
        <v>6200000</v>
      </c>
      <c r="G15" s="180">
        <f>SUM(G11:G14)</f>
        <v>0</v>
      </c>
      <c r="H15" s="180"/>
      <c r="I15" s="180"/>
      <c r="J15" s="180">
        <f>SUM(J11:J14)</f>
        <v>0</v>
      </c>
      <c r="K15" s="180"/>
      <c r="L15" s="180"/>
      <c r="M15" s="180">
        <f>SUM(M11:M14)</f>
        <v>0</v>
      </c>
      <c r="N15" s="180"/>
      <c r="O15" s="180"/>
      <c r="P15" s="180">
        <f>SUM(P11:P14)</f>
        <v>0</v>
      </c>
      <c r="Q15" s="180"/>
      <c r="R15" s="180"/>
      <c r="S15" s="180">
        <f>SUM(S11:S14)</f>
        <v>0</v>
      </c>
      <c r="T15" s="180"/>
      <c r="U15" s="180"/>
      <c r="V15" s="173">
        <f>+S15/F15</f>
        <v>0</v>
      </c>
      <c r="W15" s="174"/>
      <c r="X15" s="175"/>
    </row>
  </sheetData>
  <mergeCells count="42"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B1:X1"/>
    <mergeCell ref="B2:X2"/>
    <mergeCell ref="B3:X3"/>
    <mergeCell ref="B4:X4"/>
    <mergeCell ref="B5:X5"/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informes del gastos</vt:lpstr>
      <vt:lpstr>Hoja3</vt:lpstr>
      <vt:lpstr>Hoja2</vt:lpstr>
      <vt:lpstr>Programas</vt:lpstr>
      <vt:lpstr>Hoja1</vt:lpstr>
      <vt:lpstr>'informes del gastos'!Área_de_impresión</vt:lpstr>
      <vt:lpstr>Programas!Área_de_impresión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Admin</cp:lastModifiedBy>
  <cp:lastPrinted>2025-05-12T20:01:46Z</cp:lastPrinted>
  <dcterms:created xsi:type="dcterms:W3CDTF">2022-02-07T17:19:53Z</dcterms:created>
  <dcterms:modified xsi:type="dcterms:W3CDTF">2025-05-12T20:02:13Z</dcterms:modified>
</cp:coreProperties>
</file>