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3- PLANIFIFICACION Y DESARROLLO 2022\1 MEMORIA2020  PEI2024  POA2021\MATERIAL A PRESENTAR MI PEI POA\INDICADORES 2023\"/>
    </mc:Choice>
  </mc:AlternateContent>
  <bookViews>
    <workbookView xWindow="0" yWindow="0" windowWidth="20490" windowHeight="7155"/>
  </bookViews>
  <sheets>
    <sheet name="Consumos" sheetId="1" r:id="rId1"/>
    <sheet name="Programas" sheetId="2" state="hidden" r:id="rId2"/>
    <sheet name="Hoja1" sheetId="3" state="hidden" r:id="rId3"/>
  </sheets>
  <externalReferences>
    <externalReference r:id="rId4"/>
    <externalReference r:id="rId5"/>
  </externalReferences>
  <definedNames>
    <definedName name="_xlnm.Print_Area" localSheetId="0">Consumos!$A$1:$S$42</definedName>
    <definedName name="_xlnm.Print_Area" localSheetId="1">Programas!$B$1:$X$20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O31" i="1"/>
  <c r="O30" i="1"/>
  <c r="O29" i="1"/>
  <c r="L31" i="1"/>
  <c r="L30" i="1"/>
  <c r="L29" i="1"/>
  <c r="I31" i="1"/>
  <c r="I30" i="1"/>
  <c r="I29" i="1"/>
  <c r="R29" i="1"/>
  <c r="F29" i="1"/>
  <c r="F26" i="1" l="1"/>
  <c r="F30" i="1" s="1"/>
  <c r="Q26" i="1"/>
  <c r="P26" i="1"/>
  <c r="O26" i="1"/>
  <c r="N26" i="1"/>
  <c r="M26" i="1"/>
  <c r="L26" i="1"/>
  <c r="K26" i="1"/>
  <c r="J26" i="1"/>
  <c r="I26" i="1"/>
  <c r="H26" i="1"/>
  <c r="G26" i="1"/>
  <c r="R23" i="1"/>
  <c r="R16" i="1"/>
  <c r="R22" i="1"/>
  <c r="R21" i="1"/>
  <c r="R20" i="1"/>
  <c r="R19" i="1"/>
  <c r="R18" i="1"/>
  <c r="R17" i="1"/>
  <c r="C23" i="1"/>
  <c r="E17" i="1"/>
  <c r="E18" i="1"/>
  <c r="E16" i="1"/>
  <c r="D22" i="1"/>
  <c r="E22" i="1" s="1"/>
  <c r="D21" i="1"/>
  <c r="E21" i="1" s="1"/>
  <c r="D20" i="1"/>
  <c r="E20" i="1" s="1"/>
  <c r="D19" i="1"/>
  <c r="E19" i="1" s="1"/>
  <c r="R26" i="1" l="1"/>
  <c r="R30" i="1" s="1"/>
  <c r="D23" i="1"/>
  <c r="E23" i="1" s="1"/>
  <c r="F25" i="1" s="1"/>
  <c r="L25" i="1" l="1"/>
  <c r="L27" i="1" s="1"/>
  <c r="K25" i="1"/>
  <c r="K27" i="1" s="1"/>
  <c r="J25" i="1"/>
  <c r="J27" i="1" s="1"/>
  <c r="M25" i="1"/>
  <c r="M27" i="1" s="1"/>
  <c r="Q25" i="1"/>
  <c r="Q27" i="1" s="1"/>
  <c r="I25" i="1"/>
  <c r="I27" i="1" s="1"/>
  <c r="P25" i="1"/>
  <c r="P27" i="1" s="1"/>
  <c r="H25" i="1"/>
  <c r="H27" i="1" s="1"/>
  <c r="O25" i="1"/>
  <c r="O27" i="1" s="1"/>
  <c r="G25" i="1"/>
  <c r="G27" i="1" s="1"/>
  <c r="N25" i="1"/>
  <c r="N27" i="1" s="1"/>
  <c r="P15" i="2"/>
  <c r="M15" i="2"/>
  <c r="J15" i="2"/>
  <c r="G15" i="2"/>
  <c r="R25" i="1" l="1"/>
  <c r="F27" i="1"/>
  <c r="F14" i="2"/>
  <c r="C14" i="2"/>
  <c r="B14" i="2"/>
  <c r="F13" i="2"/>
  <c r="C13" i="2"/>
  <c r="B13" i="2"/>
  <c r="F12" i="2"/>
  <c r="V12" i="2" s="1"/>
  <c r="C12" i="2"/>
  <c r="F11" i="2"/>
  <c r="Y11" i="2" s="1"/>
  <c r="C11" i="2"/>
  <c r="B11" i="2"/>
  <c r="R27" i="1" l="1"/>
  <c r="R31" i="1" s="1"/>
  <c r="F31" i="1"/>
  <c r="F15" i="2"/>
  <c r="V14" i="2"/>
  <c r="V13" i="2"/>
  <c r="V11" i="2" l="1"/>
  <c r="S15" i="2" l="1"/>
  <c r="V15" i="2" s="1"/>
</calcChain>
</file>

<file path=xl/sharedStrings.xml><?xml version="1.0" encoding="utf-8"?>
<sst xmlns="http://schemas.openxmlformats.org/spreadsheetml/2006/main" count="79" uniqueCount="74">
  <si>
    <t>MINISTERIO DE RELACIONES EXTERIORES</t>
  </si>
  <si>
    <t>CONSEJO NACIONAL DE FRONTERAS.</t>
  </si>
  <si>
    <t>PLANIFICACION Y DESARROLLO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</si>
  <si>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</si>
  <si>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</si>
  <si>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</si>
  <si>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</si>
  <si>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</si>
  <si>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</si>
  <si>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</si>
  <si>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</si>
  <si>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</si>
  <si>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</si>
  <si>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</si>
  <si>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</si>
  <si>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</si>
  <si>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</si>
  <si>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</si>
  <si>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</si>
  <si>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</si>
  <si>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</si>
  <si>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</si>
  <si>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</si>
  <si>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</si>
  <si>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</si>
  <si>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</si>
  <si>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</si>
  <si>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</si>
  <si>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</si>
  <si>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</si>
  <si>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</si>
  <si>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</si>
  <si>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</si>
  <si>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</si>
  <si>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</si>
  <si>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</si>
  <si>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</si>
  <si>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</si>
  <si>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</si>
  <si>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</si>
  <si>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</si>
  <si>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</si>
  <si>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</si>
  <si>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</si>
  <si>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</si>
  <si>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</si>
  <si>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</si>
  <si>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</si>
  <si>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</si>
  <si>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</si>
  <si>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</si>
  <si>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</si>
  <si>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</si>
  <si>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Tipos de gastos</t>
  </si>
  <si>
    <t>Alquileres de  equipos de transporte tracción</t>
  </si>
  <si>
    <t>Viaticos dentro del Pais</t>
  </si>
  <si>
    <t>INFORME DE LOS BALANCES: PRESUPUESTOS SOBRE PROGRAMAS Y PROYECTOS EJECUTADOS  ACT. 02 EN 2023</t>
  </si>
  <si>
    <t>Proyectado Act: 01</t>
  </si>
  <si>
    <t>Proyectado Act: 02</t>
  </si>
  <si>
    <t>Cantidad Presupestadas por mes</t>
  </si>
  <si>
    <t>Balances (Presupuesto Vs Ejecucion)</t>
  </si>
  <si>
    <t>PLAN OPERATIVO ANUAL (POA) 2023</t>
  </si>
  <si>
    <t>EJECUTADO DURANTE EL AÑO 2023</t>
  </si>
  <si>
    <t>Total Act:  01 y  Act: 02</t>
  </si>
  <si>
    <t>Cantidades Ejecutadas por Mes</t>
  </si>
  <si>
    <t>Alimentos y Bebidas para personas</t>
  </si>
  <si>
    <t>Acabados textiles  (banderas)</t>
  </si>
  <si>
    <t>Texto de enseñanzas</t>
  </si>
  <si>
    <t>Gasolina</t>
  </si>
  <si>
    <t>Utiles destinados a actividades deportivas</t>
  </si>
  <si>
    <t>Cantidad Presupestadas Trimestral</t>
  </si>
  <si>
    <t>Cantidades Ejecutadas Trimestral</t>
  </si>
  <si>
    <t>Balances (Presupuesto Vs Ejecucion) Trimestral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</si>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</sst>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0"/>
      <name val="Arial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sz val="11"/>
      <color theme="4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theme="4"/>
      <name val="Arial Narrow"/>
      <family val="2"/>
    </font>
    <font>
      <sz val="12"/>
      <color theme="4"/>
      <name val="Arial Narrow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7" fontId="2" fillId="2" borderId="0" xfId="0" applyNumberFormat="1" applyFont="1" applyFill="1" applyBorder="1" applyAlignment="1"/>
    <xf numFmtId="7" fontId="2" fillId="2" borderId="1" xfId="0" applyNumberFormat="1" applyFont="1" applyFill="1" applyBorder="1" applyAlignment="1"/>
    <xf numFmtId="7" fontId="2" fillId="2" borderId="4" xfId="0" applyNumberFormat="1" applyFont="1" applyFill="1" applyBorder="1" applyAlignment="1"/>
    <xf numFmtId="7" fontId="3" fillId="2" borderId="4" xfId="0" applyNumberFormat="1" applyFont="1" applyFill="1" applyBorder="1" applyAlignment="1"/>
    <xf numFmtId="9" fontId="3" fillId="2" borderId="4" xfId="2" applyFont="1" applyFill="1" applyBorder="1" applyAlignment="1">
      <alignment vertical="center"/>
    </xf>
    <xf numFmtId="7" fontId="3" fillId="2" borderId="4" xfId="0" applyNumberFormat="1" applyFont="1" applyFill="1" applyBorder="1" applyAlignment="1">
      <alignment vertical="center"/>
    </xf>
    <xf numFmtId="7" fontId="2" fillId="2" borderId="6" xfId="0" applyNumberFormat="1" applyFont="1" applyFill="1" applyBorder="1" applyAlignme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3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4" fontId="9" fillId="0" borderId="9" xfId="0" applyNumberFormat="1" applyFont="1" applyBorder="1" applyAlignment="1">
      <alignment horizontal="center" vertical="center" wrapText="1"/>
    </xf>
    <xf numFmtId="164" fontId="8" fillId="0" borderId="9" xfId="1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164" fontId="8" fillId="0" borderId="26" xfId="1" applyNumberFormat="1" applyFont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4" fontId="8" fillId="5" borderId="17" xfId="0" applyNumberFormat="1" applyFont="1" applyFill="1" applyBorder="1" applyAlignment="1">
      <alignment horizontal="center" vertical="center" wrapText="1"/>
    </xf>
    <xf numFmtId="164" fontId="8" fillId="5" borderId="17" xfId="1" applyNumberFormat="1" applyFont="1" applyFill="1" applyBorder="1" applyAlignment="1">
      <alignment horizontal="center" vertical="center" wrapText="1"/>
    </xf>
    <xf numFmtId="164" fontId="8" fillId="5" borderId="17" xfId="1" applyNumberFormat="1" applyFont="1" applyFill="1" applyBorder="1" applyAlignment="1">
      <alignment vertical="center"/>
    </xf>
    <xf numFmtId="9" fontId="10" fillId="2" borderId="4" xfId="2" applyFont="1" applyFill="1" applyBorder="1" applyAlignment="1"/>
    <xf numFmtId="7" fontId="3" fillId="3" borderId="9" xfId="0" applyNumberFormat="1" applyFont="1" applyFill="1" applyBorder="1" applyAlignment="1">
      <alignment horizontal="center" vertical="center" wrapText="1"/>
    </xf>
    <xf numFmtId="7" fontId="11" fillId="2" borderId="0" xfId="0" applyNumberFormat="1" applyFont="1" applyFill="1" applyBorder="1" applyAlignment="1">
      <alignment horizontal="left"/>
    </xf>
    <xf numFmtId="7" fontId="11" fillId="2" borderId="0" xfId="0" applyNumberFormat="1" applyFont="1" applyFill="1" applyBorder="1" applyAlignment="1"/>
    <xf numFmtId="7" fontId="11" fillId="2" borderId="0" xfId="0" applyNumberFormat="1" applyFont="1" applyFill="1" applyBorder="1" applyAlignment="1">
      <alignment horizontal="center"/>
    </xf>
    <xf numFmtId="7" fontId="11" fillId="2" borderId="2" xfId="0" applyNumberFormat="1" applyFont="1" applyFill="1" applyBorder="1" applyAlignment="1"/>
    <xf numFmtId="7" fontId="11" fillId="2" borderId="2" xfId="0" applyNumberFormat="1" applyFont="1" applyFill="1" applyBorder="1" applyAlignment="1">
      <alignment horizontal="center"/>
    </xf>
    <xf numFmtId="7" fontId="11" fillId="2" borderId="3" xfId="0" applyNumberFormat="1" applyFont="1" applyFill="1" applyBorder="1" applyAlignment="1">
      <alignment horizontal="center"/>
    </xf>
    <xf numFmtId="7" fontId="11" fillId="2" borderId="5" xfId="0" applyNumberFormat="1" applyFont="1" applyFill="1" applyBorder="1" applyAlignment="1">
      <alignment horizontal="center"/>
    </xf>
    <xf numFmtId="7" fontId="12" fillId="2" borderId="0" xfId="0" applyNumberFormat="1" applyFont="1" applyFill="1" applyBorder="1" applyAlignment="1">
      <alignment horizontal="left" vertical="center"/>
    </xf>
    <xf numFmtId="9" fontId="14" fillId="2" borderId="0" xfId="2" applyFont="1" applyFill="1" applyBorder="1" applyAlignment="1"/>
    <xf numFmtId="7" fontId="12" fillId="2" borderId="0" xfId="0" applyNumberFormat="1" applyFont="1" applyFill="1" applyBorder="1" applyAlignment="1">
      <alignment horizontal="center" vertical="center"/>
    </xf>
    <xf numFmtId="7" fontId="12" fillId="2" borderId="5" xfId="0" applyNumberFormat="1" applyFont="1" applyFill="1" applyBorder="1" applyAlignment="1">
      <alignment horizontal="center" vertical="center"/>
    </xf>
    <xf numFmtId="7" fontId="12" fillId="2" borderId="8" xfId="0" applyNumberFormat="1" applyFont="1" applyFill="1" applyBorder="1" applyAlignment="1">
      <alignment horizontal="center" vertical="center"/>
    </xf>
    <xf numFmtId="7" fontId="12" fillId="3" borderId="9" xfId="0" applyNumberFormat="1" applyFont="1" applyFill="1" applyBorder="1" applyAlignment="1">
      <alignment horizontal="center" vertical="center" wrapText="1"/>
    </xf>
    <xf numFmtId="7" fontId="12" fillId="2" borderId="9" xfId="0" applyNumberFormat="1" applyFont="1" applyFill="1" applyBorder="1" applyAlignment="1">
      <alignment horizontal="center" vertical="center" wrapText="1"/>
    </xf>
    <xf numFmtId="7" fontId="11" fillId="2" borderId="9" xfId="0" applyNumberFormat="1" applyFont="1" applyFill="1" applyBorder="1" applyAlignment="1">
      <alignment horizontal="center" vertical="center" wrapText="1"/>
    </xf>
    <xf numFmtId="7" fontId="11" fillId="2" borderId="9" xfId="0" applyNumberFormat="1" applyFont="1" applyFill="1" applyBorder="1" applyAlignment="1">
      <alignment horizontal="center" vertical="center"/>
    </xf>
    <xf numFmtId="164" fontId="11" fillId="2" borderId="9" xfId="0" applyNumberFormat="1" applyFont="1" applyFill="1" applyBorder="1" applyAlignment="1">
      <alignment horizontal="center" vertical="center"/>
    </xf>
    <xf numFmtId="9" fontId="11" fillId="2" borderId="0" xfId="2" applyFont="1" applyFill="1" applyBorder="1" applyAlignment="1">
      <alignment horizontal="left"/>
    </xf>
    <xf numFmtId="9" fontId="12" fillId="2" borderId="0" xfId="2" applyFont="1" applyFill="1" applyBorder="1" applyAlignment="1">
      <alignment vertical="center"/>
    </xf>
    <xf numFmtId="9" fontId="12" fillId="2" borderId="5" xfId="2" applyFont="1" applyFill="1" applyBorder="1" applyAlignment="1">
      <alignment horizontal="center" vertical="center"/>
    </xf>
    <xf numFmtId="7" fontId="12" fillId="2" borderId="0" xfId="0" applyNumberFormat="1" applyFont="1" applyFill="1" applyBorder="1" applyAlignment="1">
      <alignment vertical="center"/>
    </xf>
    <xf numFmtId="164" fontId="11" fillId="2" borderId="7" xfId="2" applyNumberFormat="1" applyFont="1" applyFill="1" applyBorder="1" applyAlignment="1">
      <alignment horizontal="center"/>
    </xf>
    <xf numFmtId="164" fontId="11" fillId="2" borderId="0" xfId="2" applyNumberFormat="1" applyFont="1" applyFill="1" applyBorder="1" applyAlignment="1">
      <alignment horizontal="center"/>
    </xf>
    <xf numFmtId="7" fontId="12" fillId="2" borderId="5" xfId="0" applyNumberFormat="1" applyFont="1" applyFill="1" applyBorder="1" applyAlignment="1">
      <alignment horizontal="center"/>
    </xf>
    <xf numFmtId="7" fontId="11" fillId="2" borderId="7" xfId="0" applyNumberFormat="1" applyFont="1" applyFill="1" applyBorder="1" applyAlignment="1"/>
    <xf numFmtId="7" fontId="11" fillId="2" borderId="7" xfId="0" applyNumberFormat="1" applyFont="1" applyFill="1" applyBorder="1" applyAlignment="1">
      <alignment horizontal="center"/>
    </xf>
    <xf numFmtId="7" fontId="11" fillId="2" borderId="8" xfId="0" applyNumberFormat="1" applyFont="1" applyFill="1" applyBorder="1" applyAlignment="1">
      <alignment horizontal="center"/>
    </xf>
    <xf numFmtId="7" fontId="12" fillId="2" borderId="0" xfId="0" applyNumberFormat="1" applyFont="1" applyFill="1" applyBorder="1" applyAlignment="1"/>
    <xf numFmtId="7" fontId="11" fillId="8" borderId="9" xfId="0" applyNumberFormat="1" applyFont="1" applyFill="1" applyBorder="1" applyAlignment="1">
      <alignment horizontal="center" vertical="center"/>
    </xf>
    <xf numFmtId="7" fontId="11" fillId="8" borderId="9" xfId="0" applyNumberFormat="1" applyFont="1" applyFill="1" applyBorder="1" applyAlignment="1">
      <alignment horizontal="center" vertical="center" wrapText="1"/>
    </xf>
    <xf numFmtId="7" fontId="11" fillId="7" borderId="9" xfId="0" applyNumberFormat="1" applyFont="1" applyFill="1" applyBorder="1" applyAlignment="1">
      <alignment horizontal="center" vertical="center"/>
    </xf>
    <xf numFmtId="7" fontId="11" fillId="7" borderId="9" xfId="0" applyNumberFormat="1" applyFont="1" applyFill="1" applyBorder="1" applyAlignment="1">
      <alignment horizontal="center" vertical="center" wrapText="1"/>
    </xf>
    <xf numFmtId="7" fontId="12" fillId="2" borderId="0" xfId="0" applyNumberFormat="1" applyFont="1" applyFill="1" applyBorder="1" applyAlignment="1">
      <alignment horizontal="center"/>
    </xf>
    <xf numFmtId="7" fontId="12" fillId="2" borderId="7" xfId="0" applyNumberFormat="1" applyFont="1" applyFill="1" applyBorder="1" applyAlignment="1"/>
    <xf numFmtId="9" fontId="13" fillId="2" borderId="0" xfId="2" applyFont="1" applyFill="1" applyBorder="1" applyAlignment="1"/>
    <xf numFmtId="7" fontId="12" fillId="2" borderId="2" xfId="0" applyNumberFormat="1" applyFont="1" applyFill="1" applyBorder="1" applyAlignment="1"/>
    <xf numFmtId="7" fontId="12" fillId="2" borderId="7" xfId="0" applyNumberFormat="1" applyFont="1" applyFill="1" applyBorder="1" applyAlignment="1">
      <alignment vertical="center"/>
    </xf>
    <xf numFmtId="7" fontId="12" fillId="2" borderId="0" xfId="0" applyNumberFormat="1" applyFont="1" applyFill="1" applyBorder="1" applyAlignment="1">
      <alignment horizontal="left"/>
    </xf>
    <xf numFmtId="0" fontId="15" fillId="4" borderId="9" xfId="0" applyFont="1" applyFill="1" applyBorder="1"/>
    <xf numFmtId="4" fontId="15" fillId="4" borderId="9" xfId="0" applyNumberFormat="1" applyFont="1" applyFill="1" applyBorder="1"/>
    <xf numFmtId="7" fontId="12" fillId="2" borderId="4" xfId="0" applyNumberFormat="1" applyFont="1" applyFill="1" applyBorder="1" applyAlignment="1">
      <alignment horizontal="center" vertical="center"/>
    </xf>
    <xf numFmtId="7" fontId="12" fillId="2" borderId="0" xfId="0" applyNumberFormat="1" applyFont="1" applyFill="1" applyBorder="1" applyAlignment="1">
      <alignment horizontal="center" vertical="center"/>
    </xf>
    <xf numFmtId="7" fontId="12" fillId="2" borderId="5" xfId="0" applyNumberFormat="1" applyFont="1" applyFill="1" applyBorder="1" applyAlignment="1">
      <alignment horizontal="center" vertical="center"/>
    </xf>
    <xf numFmtId="7" fontId="13" fillId="2" borderId="4" xfId="0" applyNumberFormat="1" applyFont="1" applyFill="1" applyBorder="1" applyAlignment="1">
      <alignment horizontal="center" vertical="center"/>
    </xf>
    <xf numFmtId="7" fontId="13" fillId="2" borderId="0" xfId="0" applyNumberFormat="1" applyFont="1" applyFill="1" applyBorder="1" applyAlignment="1">
      <alignment horizontal="center" vertical="center"/>
    </xf>
    <xf numFmtId="7" fontId="13" fillId="2" borderId="5" xfId="0" applyNumberFormat="1" applyFont="1" applyFill="1" applyBorder="1" applyAlignment="1">
      <alignment horizontal="center" vertical="center"/>
    </xf>
    <xf numFmtId="7" fontId="12" fillId="2" borderId="0" xfId="0" applyNumberFormat="1" applyFont="1" applyFill="1" applyBorder="1" applyAlignment="1">
      <alignment horizontal="center"/>
    </xf>
    <xf numFmtId="7" fontId="11" fillId="2" borderId="0" xfId="0" applyNumberFormat="1" applyFont="1" applyFill="1" applyBorder="1" applyAlignment="1">
      <alignment horizontal="center"/>
    </xf>
    <xf numFmtId="7" fontId="11" fillId="2" borderId="22" xfId="0" applyNumberFormat="1" applyFont="1" applyFill="1" applyBorder="1" applyAlignment="1">
      <alignment horizontal="center" vertical="center" wrapText="1"/>
    </xf>
    <xf numFmtId="7" fontId="11" fillId="2" borderId="23" xfId="0" applyNumberFormat="1" applyFont="1" applyFill="1" applyBorder="1" applyAlignment="1">
      <alignment horizontal="center" vertical="center" wrapText="1"/>
    </xf>
    <xf numFmtId="7" fontId="11" fillId="2" borderId="35" xfId="0" applyNumberFormat="1" applyFont="1" applyFill="1" applyBorder="1" applyAlignment="1">
      <alignment horizontal="center" vertical="center" wrapText="1"/>
    </xf>
    <xf numFmtId="7" fontId="12" fillId="7" borderId="7" xfId="0" applyNumberFormat="1" applyFont="1" applyFill="1" applyBorder="1" applyAlignment="1">
      <alignment horizontal="center"/>
    </xf>
    <xf numFmtId="7" fontId="11" fillId="8" borderId="9" xfId="0" applyNumberFormat="1" applyFont="1" applyFill="1" applyBorder="1" applyAlignment="1">
      <alignment horizontal="left" vertical="center" wrapText="1"/>
    </xf>
    <xf numFmtId="7" fontId="11" fillId="7" borderId="9" xfId="0" applyNumberFormat="1" applyFont="1" applyFill="1" applyBorder="1" applyAlignment="1">
      <alignment horizontal="left" vertical="center" wrapText="1"/>
    </xf>
    <xf numFmtId="7" fontId="12" fillId="2" borderId="0" xfId="0" applyNumberFormat="1" applyFont="1" applyFill="1" applyBorder="1" applyAlignment="1">
      <alignment horizontal="left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9" fillId="5" borderId="9" xfId="1" applyNumberFormat="1" applyFont="1" applyFill="1" applyBorder="1" applyAlignment="1">
      <alignment horizontal="center" vertical="center"/>
    </xf>
    <xf numFmtId="9" fontId="8" fillId="0" borderId="22" xfId="2" applyFont="1" applyBorder="1" applyAlignment="1">
      <alignment horizontal="center" vertical="center" wrapText="1"/>
    </xf>
    <xf numFmtId="9" fontId="8" fillId="0" borderId="23" xfId="2" applyFont="1" applyBorder="1" applyAlignment="1">
      <alignment horizontal="center" vertical="center" wrapText="1"/>
    </xf>
    <xf numFmtId="9" fontId="8" fillId="0" borderId="24" xfId="2" applyFont="1" applyBorder="1" applyAlignment="1">
      <alignment horizontal="center" vertical="center" wrapText="1"/>
    </xf>
    <xf numFmtId="164" fontId="8" fillId="5" borderId="17" xfId="1" applyNumberFormat="1" applyFont="1" applyFill="1" applyBorder="1" applyAlignment="1">
      <alignment horizontal="center" vertical="center"/>
    </xf>
    <xf numFmtId="9" fontId="8" fillId="5" borderId="18" xfId="2" applyFont="1" applyFill="1" applyBorder="1" applyAlignment="1">
      <alignment horizontal="center" vertical="center" wrapText="1"/>
    </xf>
    <xf numFmtId="9" fontId="8" fillId="5" borderId="19" xfId="2" applyFont="1" applyFill="1" applyBorder="1" applyAlignment="1">
      <alignment horizontal="center" vertical="center" wrapText="1"/>
    </xf>
    <xf numFmtId="9" fontId="8" fillId="5" borderId="20" xfId="2" applyFont="1" applyFill="1" applyBorder="1" applyAlignment="1">
      <alignment horizontal="center" vertical="center" wrapText="1"/>
    </xf>
    <xf numFmtId="164" fontId="9" fillId="5" borderId="22" xfId="1" applyNumberFormat="1" applyFont="1" applyFill="1" applyBorder="1" applyAlignment="1">
      <alignment horizontal="center" vertical="center"/>
    </xf>
    <xf numFmtId="164" fontId="9" fillId="5" borderId="23" xfId="1" applyNumberFormat="1" applyFont="1" applyFill="1" applyBorder="1" applyAlignment="1">
      <alignment horizontal="center" vertical="center"/>
    </xf>
    <xf numFmtId="164" fontId="9" fillId="5" borderId="35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9" fontId="5" fillId="6" borderId="32" xfId="2" applyFont="1" applyFill="1" applyBorder="1" applyAlignment="1">
      <alignment horizontal="center" vertical="center" wrapText="1"/>
    </xf>
    <xf numFmtId="9" fontId="5" fillId="6" borderId="33" xfId="2" applyFont="1" applyFill="1" applyBorder="1" applyAlignment="1">
      <alignment horizontal="center" vertical="center" wrapText="1"/>
    </xf>
    <xf numFmtId="9" fontId="5" fillId="6" borderId="34" xfId="2" applyFont="1" applyFill="1" applyBorder="1" applyAlignment="1">
      <alignment horizontal="center" vertical="center" wrapText="1"/>
    </xf>
    <xf numFmtId="164" fontId="9" fillId="5" borderId="26" xfId="1" applyNumberFormat="1" applyFont="1" applyFill="1" applyBorder="1" applyAlignment="1">
      <alignment horizontal="center" vertical="center"/>
    </xf>
    <xf numFmtId="9" fontId="8" fillId="0" borderId="27" xfId="2" applyFont="1" applyBorder="1" applyAlignment="1">
      <alignment horizontal="center" vertical="center" wrapText="1"/>
    </xf>
    <xf numFmtId="9" fontId="8" fillId="0" borderId="28" xfId="2" applyFont="1" applyBorder="1" applyAlignment="1">
      <alignment horizontal="center" vertical="center" wrapText="1"/>
    </xf>
    <xf numFmtId="9" fontId="8" fillId="0" borderId="29" xfId="2" applyFont="1" applyBorder="1" applyAlignment="1">
      <alignment horizontal="center" vertical="center" wrapText="1"/>
    </xf>
    <xf numFmtId="164" fontId="5" fillId="5" borderId="31" xfId="1" applyNumberFormat="1" applyFont="1" applyFill="1" applyBorder="1" applyAlignment="1">
      <alignment horizontal="center" vertical="center"/>
    </xf>
    <xf numFmtId="7" fontId="11" fillId="7" borderId="22" xfId="0" applyNumberFormat="1" applyFont="1" applyFill="1" applyBorder="1" applyAlignment="1">
      <alignment horizontal="left" vertical="center" wrapText="1"/>
    </xf>
    <xf numFmtId="7" fontId="11" fillId="7" borderId="23" xfId="0" applyNumberFormat="1" applyFont="1" applyFill="1" applyBorder="1" applyAlignment="1">
      <alignment horizontal="left" vertical="center" wrapText="1"/>
    </xf>
    <xf numFmtId="7" fontId="11" fillId="7" borderId="35" xfId="0" applyNumberFormat="1" applyFont="1" applyFill="1" applyBorder="1" applyAlignment="1">
      <alignment horizontal="left" vertical="center" wrapText="1"/>
    </xf>
    <xf numFmtId="164" fontId="2" fillId="2" borderId="22" xfId="0" applyNumberFormat="1" applyFont="1" applyFill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center" vertical="center"/>
    </xf>
    <xf numFmtId="164" fontId="2" fillId="2" borderId="35" xfId="0" applyNumberFormat="1" applyFont="1" applyFill="1" applyBorder="1" applyAlignment="1">
      <alignment horizontal="center" vertical="center"/>
    </xf>
    <xf numFmtId="7" fontId="11" fillId="2" borderId="22" xfId="0" applyNumberFormat="1" applyFont="1" applyFill="1" applyBorder="1" applyAlignment="1">
      <alignment horizontal="left" vertical="center" wrapText="1"/>
    </xf>
    <xf numFmtId="7" fontId="11" fillId="2" borderId="23" xfId="0" applyNumberFormat="1" applyFont="1" applyFill="1" applyBorder="1" applyAlignment="1">
      <alignment horizontal="left" vertical="center" wrapText="1"/>
    </xf>
    <xf numFmtId="7" fontId="11" fillId="2" borderId="35" xfId="0" applyNumberFormat="1" applyFont="1" applyFill="1" applyBorder="1" applyAlignment="1">
      <alignment horizontal="left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7" fontId="3" fillId="2" borderId="9" xfId="0" applyNumberFormat="1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1</xdr:row>
      <xdr:rowOff>114300</xdr:rowOff>
    </xdr:from>
    <xdr:to>
      <xdr:col>8</xdr:col>
      <xdr:colOff>504825</xdr:colOff>
      <xdr:row>5</xdr:row>
      <xdr:rowOff>47625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7715250" y="114300"/>
          <a:ext cx="790575" cy="6858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695325</xdr:colOff>
      <xdr:row>7</xdr:row>
      <xdr:rowOff>180975</xdr:rowOff>
    </xdr:from>
    <xdr:to>
      <xdr:col>17</xdr:col>
      <xdr:colOff>711026</xdr:colOff>
      <xdr:row>12</xdr:row>
      <xdr:rowOff>45783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44775" y="1581150"/>
          <a:ext cx="920576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DENADOR%20DE%20LUIS%20MARTINEZ%20ANCLADO%202021/7-%20Presupuestos%20y%20Estructiras%20programaticas/PRESUPUESTO%202023/PROGRAMACION%20FISICO-FINANCIERO%202023/PRESUP.APROBADO%20Y%20MODIFICADO%202023%20DON%20LU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ANUAL"/>
      <sheetName val="PROGRAMACION TRIMESTRALES"/>
      <sheetName val="Hoja1"/>
    </sheetNames>
    <sheetDataSet>
      <sheetData sheetId="0"/>
      <sheetData sheetId="1">
        <row r="35">
          <cell r="S35">
            <v>200000</v>
          </cell>
        </row>
        <row r="38">
          <cell r="S38">
            <v>400000</v>
          </cell>
        </row>
        <row r="42">
          <cell r="S42">
            <v>3780000</v>
          </cell>
        </row>
        <row r="45">
          <cell r="S45">
            <v>800000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2"/>
  <sheetViews>
    <sheetView tabSelected="1" topLeftCell="B12" workbookViewId="0">
      <selection activeCell="F22" sqref="F22"/>
    </sheetView>
  </sheetViews>
  <sheetFormatPr baseColWidth="10" defaultRowHeight="16.5" x14ac:dyDescent="0.3"/>
  <cols>
    <col min="1" max="1" width="3" style="34" customWidth="1"/>
    <col min="2" max="2" width="42.28515625" style="1" customWidth="1"/>
    <col min="3" max="3" width="13.7109375" style="35" customWidth="1"/>
    <col min="4" max="4" width="13.28515625" style="35" bestFit="1" customWidth="1"/>
    <col min="5" max="5" width="13.28515625" style="61" bestFit="1" customWidth="1"/>
    <col min="6" max="6" width="14.28515625" style="36" bestFit="1" customWidth="1"/>
    <col min="7" max="8" width="11.7109375" style="36" bestFit="1" customWidth="1"/>
    <col min="9" max="9" width="12.85546875" style="36" bestFit="1" customWidth="1"/>
    <col min="10" max="10" width="13.140625" style="36" customWidth="1"/>
    <col min="11" max="11" width="11.7109375" style="36" bestFit="1" customWidth="1"/>
    <col min="12" max="12" width="12.85546875" style="36" bestFit="1" customWidth="1"/>
    <col min="13" max="14" width="11.7109375" style="36" bestFit="1" customWidth="1"/>
    <col min="15" max="15" width="13.140625" style="36" customWidth="1"/>
    <col min="16" max="16" width="12.42578125" style="36" customWidth="1"/>
    <col min="17" max="17" width="13.5703125" style="36" customWidth="1"/>
    <col min="18" max="18" width="13.42578125" style="36" bestFit="1" customWidth="1"/>
    <col min="19" max="19" width="2.7109375" style="34" customWidth="1"/>
    <col min="20" max="16384" width="11.42578125" style="34"/>
  </cols>
  <sheetData>
    <row r="2" spans="2:28" ht="12" customHeight="1" x14ac:dyDescent="0.3">
      <c r="B2" s="2"/>
      <c r="C2" s="37"/>
      <c r="D2" s="37"/>
      <c r="E2" s="69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</row>
    <row r="3" spans="2:28" x14ac:dyDescent="0.3">
      <c r="B3" s="3"/>
      <c r="R3" s="40"/>
    </row>
    <row r="4" spans="2:28" x14ac:dyDescent="0.3">
      <c r="B4" s="3"/>
      <c r="R4" s="40"/>
    </row>
    <row r="5" spans="2:28" x14ac:dyDescent="0.3">
      <c r="B5" s="3"/>
      <c r="R5" s="40"/>
    </row>
    <row r="6" spans="2:28" x14ac:dyDescent="0.3">
      <c r="B6" s="3"/>
      <c r="R6" s="40"/>
    </row>
    <row r="7" spans="2:28" ht="15.75" x14ac:dyDescent="0.25">
      <c r="B7" s="74" t="s">
        <v>0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6"/>
      <c r="S7" s="41"/>
      <c r="T7" s="41"/>
      <c r="U7" s="41"/>
      <c r="V7" s="41"/>
      <c r="W7" s="41"/>
      <c r="X7" s="41"/>
      <c r="Y7" s="41"/>
      <c r="Z7" s="41"/>
      <c r="AA7" s="41"/>
      <c r="AB7" s="41"/>
    </row>
    <row r="8" spans="2:28" ht="15.75" x14ac:dyDescent="0.25">
      <c r="B8" s="74" t="s">
        <v>1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6"/>
      <c r="S8" s="41"/>
      <c r="T8" s="41"/>
      <c r="U8" s="41"/>
      <c r="V8" s="41"/>
      <c r="W8" s="41"/>
      <c r="X8" s="41"/>
      <c r="Y8" s="41"/>
      <c r="Z8" s="41"/>
      <c r="AA8" s="41"/>
      <c r="AB8" s="41"/>
    </row>
    <row r="9" spans="2:28" ht="5.25" customHeight="1" x14ac:dyDescent="0.25">
      <c r="B9" s="7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6"/>
      <c r="S9" s="41"/>
      <c r="T9" s="41"/>
      <c r="U9" s="41"/>
      <c r="V9" s="41"/>
      <c r="W9" s="41"/>
      <c r="X9" s="41"/>
      <c r="Y9" s="41"/>
      <c r="Z9" s="41"/>
      <c r="AA9" s="41"/>
      <c r="AB9" s="41"/>
    </row>
    <row r="10" spans="2:28" ht="15.75" x14ac:dyDescent="0.25">
      <c r="B10" s="74" t="s">
        <v>2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6"/>
      <c r="S10" s="41"/>
      <c r="T10" s="41"/>
      <c r="U10" s="41"/>
      <c r="V10" s="41"/>
      <c r="W10" s="41"/>
      <c r="X10" s="41"/>
      <c r="Y10" s="41"/>
      <c r="Z10" s="41"/>
      <c r="AA10" s="41"/>
      <c r="AB10" s="41"/>
    </row>
    <row r="11" spans="2:28" ht="15.75" x14ac:dyDescent="0.25">
      <c r="B11" s="77" t="s">
        <v>61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9"/>
      <c r="S11" s="41"/>
      <c r="T11" s="41"/>
      <c r="U11" s="41"/>
      <c r="V11" s="41"/>
      <c r="W11" s="41"/>
      <c r="X11" s="41"/>
      <c r="Y11" s="41"/>
      <c r="Z11" s="41"/>
      <c r="AA11" s="41"/>
      <c r="AB11" s="41"/>
    </row>
    <row r="12" spans="2:28" ht="15.75" x14ac:dyDescent="0.25">
      <c r="B12" s="74" t="s">
        <v>56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6"/>
      <c r="S12" s="41"/>
      <c r="T12" s="41"/>
      <c r="U12" s="41"/>
      <c r="V12" s="41"/>
      <c r="W12" s="41"/>
      <c r="X12" s="41"/>
      <c r="Y12" s="41"/>
      <c r="Z12" s="41"/>
      <c r="AA12" s="41"/>
      <c r="AB12" s="41"/>
    </row>
    <row r="13" spans="2:28" x14ac:dyDescent="0.3">
      <c r="B13" s="32"/>
      <c r="C13" s="42"/>
      <c r="D13" s="42"/>
      <c r="E13" s="68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4"/>
      <c r="S13" s="41"/>
      <c r="T13" s="41"/>
      <c r="U13" s="41"/>
      <c r="V13" s="41"/>
      <c r="W13" s="41"/>
      <c r="X13" s="41"/>
      <c r="Y13" s="41"/>
      <c r="Z13" s="41"/>
      <c r="AA13" s="41"/>
      <c r="AB13" s="41"/>
    </row>
    <row r="14" spans="2:28" x14ac:dyDescent="0.3">
      <c r="B14" s="7"/>
      <c r="C14" s="58"/>
      <c r="D14" s="58"/>
      <c r="E14" s="67"/>
      <c r="F14" s="85" t="s">
        <v>62</v>
      </c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45"/>
      <c r="S14" s="41"/>
      <c r="T14" s="41"/>
      <c r="U14" s="41"/>
      <c r="V14" s="41"/>
      <c r="W14" s="41"/>
      <c r="X14" s="41"/>
      <c r="Y14" s="41"/>
      <c r="Z14" s="41"/>
      <c r="AA14" s="41"/>
      <c r="AB14" s="41"/>
    </row>
    <row r="15" spans="2:28" ht="31.5" x14ac:dyDescent="0.25">
      <c r="B15" s="33" t="s">
        <v>53</v>
      </c>
      <c r="C15" s="46" t="s">
        <v>57</v>
      </c>
      <c r="D15" s="46" t="s">
        <v>58</v>
      </c>
      <c r="E15" s="46" t="s">
        <v>63</v>
      </c>
      <c r="F15" s="47" t="s">
        <v>3</v>
      </c>
      <c r="G15" s="47" t="s">
        <v>4</v>
      </c>
      <c r="H15" s="47" t="s">
        <v>5</v>
      </c>
      <c r="I15" s="46" t="s">
        <v>6</v>
      </c>
      <c r="J15" s="46" t="s">
        <v>7</v>
      </c>
      <c r="K15" s="46" t="s">
        <v>8</v>
      </c>
      <c r="L15" s="47" t="s">
        <v>9</v>
      </c>
      <c r="M15" s="47" t="s">
        <v>10</v>
      </c>
      <c r="N15" s="47" t="s">
        <v>11</v>
      </c>
      <c r="O15" s="46" t="s">
        <v>12</v>
      </c>
      <c r="P15" s="46" t="s">
        <v>13</v>
      </c>
      <c r="Q15" s="46" t="s">
        <v>14</v>
      </c>
      <c r="R15" s="47" t="s">
        <v>15</v>
      </c>
    </row>
    <row r="16" spans="2:28" ht="15.75" x14ac:dyDescent="0.25">
      <c r="B16" s="72" t="s">
        <v>55</v>
      </c>
      <c r="C16" s="48">
        <v>0</v>
      </c>
      <c r="D16" s="48">
        <v>1800000</v>
      </c>
      <c r="E16" s="47">
        <f>+D16+C16</f>
        <v>1800000</v>
      </c>
      <c r="F16" s="49">
        <v>0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8">
        <f>SUM(F16:Q16)</f>
        <v>0</v>
      </c>
    </row>
    <row r="17" spans="2:18" ht="15.75" x14ac:dyDescent="0.25">
      <c r="B17" s="72" t="s">
        <v>54</v>
      </c>
      <c r="C17" s="48">
        <v>0</v>
      </c>
      <c r="D17" s="48">
        <v>200000</v>
      </c>
      <c r="E17" s="47">
        <f t="shared" ref="E17:E22" si="0">+D17+C17</f>
        <v>200000</v>
      </c>
      <c r="F17" s="49"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8">
        <f t="shared" ref="R17:R23" si="1">SUM(F17:Q17)</f>
        <v>0</v>
      </c>
    </row>
    <row r="18" spans="2:18" ht="15.75" x14ac:dyDescent="0.25">
      <c r="B18" s="72" t="s">
        <v>65</v>
      </c>
      <c r="C18" s="48">
        <v>50000</v>
      </c>
      <c r="D18" s="48">
        <v>400000</v>
      </c>
      <c r="E18" s="47">
        <f t="shared" si="0"/>
        <v>450000</v>
      </c>
      <c r="F18" s="49"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8">
        <f t="shared" si="1"/>
        <v>0</v>
      </c>
    </row>
    <row r="19" spans="2:18" ht="15.75" x14ac:dyDescent="0.25">
      <c r="B19" s="72" t="s">
        <v>66</v>
      </c>
      <c r="C19" s="48">
        <v>0</v>
      </c>
      <c r="D19" s="48">
        <f>+'[1]PROGRAMACION TRIMESTRALES'!$S$35</f>
        <v>200000</v>
      </c>
      <c r="E19" s="47">
        <f t="shared" si="0"/>
        <v>200000</v>
      </c>
      <c r="F19" s="49">
        <v>0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8">
        <f t="shared" si="1"/>
        <v>0</v>
      </c>
    </row>
    <row r="20" spans="2:18" ht="15.75" x14ac:dyDescent="0.25">
      <c r="B20" s="72" t="s">
        <v>67</v>
      </c>
      <c r="C20" s="48">
        <v>0</v>
      </c>
      <c r="D20" s="48">
        <f>+'[1]PROGRAMACION TRIMESTRALES'!$S$38</f>
        <v>400000</v>
      </c>
      <c r="E20" s="47">
        <f t="shared" si="0"/>
        <v>400000</v>
      </c>
      <c r="F20" s="49">
        <v>0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8">
        <f t="shared" si="1"/>
        <v>0</v>
      </c>
    </row>
    <row r="21" spans="2:18" ht="15.75" x14ac:dyDescent="0.25">
      <c r="B21" s="73" t="s">
        <v>68</v>
      </c>
      <c r="C21" s="48">
        <v>0</v>
      </c>
      <c r="D21" s="48">
        <f>+'[1]PROGRAMACION TRIMESTRALES'!$S$42</f>
        <v>3780000</v>
      </c>
      <c r="E21" s="47">
        <f t="shared" si="0"/>
        <v>3780000</v>
      </c>
      <c r="F21" s="49"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8">
        <f t="shared" si="1"/>
        <v>0</v>
      </c>
    </row>
    <row r="22" spans="2:18" ht="15.75" x14ac:dyDescent="0.25">
      <c r="B22" s="72" t="s">
        <v>69</v>
      </c>
      <c r="C22" s="48">
        <v>0</v>
      </c>
      <c r="D22" s="48">
        <f>+'[1]PROGRAMACION TRIMESTRALES'!$S$45</f>
        <v>800000</v>
      </c>
      <c r="E22" s="47">
        <f t="shared" si="0"/>
        <v>800000</v>
      </c>
      <c r="F22" s="49">
        <v>0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8">
        <f t="shared" si="1"/>
        <v>0</v>
      </c>
    </row>
    <row r="23" spans="2:18" x14ac:dyDescent="0.25">
      <c r="B23" s="124" t="s">
        <v>73</v>
      </c>
      <c r="C23" s="47">
        <f>SUM(C16:C22)</f>
        <v>50000</v>
      </c>
      <c r="D23" s="47">
        <f>SUM(D16:D22)</f>
        <v>7580000</v>
      </c>
      <c r="E23" s="47">
        <f>+D23+C23</f>
        <v>7630000</v>
      </c>
      <c r="F23" s="47">
        <f>SUM(F16:F22)</f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8">
        <f t="shared" si="1"/>
        <v>0</v>
      </c>
    </row>
    <row r="24" spans="2:18" ht="15.75" x14ac:dyDescent="0.25">
      <c r="B24" s="82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</row>
    <row r="25" spans="2:18" ht="15.75" x14ac:dyDescent="0.25">
      <c r="B25" s="86" t="s">
        <v>59</v>
      </c>
      <c r="C25" s="86"/>
      <c r="D25" s="86"/>
      <c r="E25" s="86"/>
      <c r="F25" s="62">
        <f>+$E$23/12</f>
        <v>635833.33333333337</v>
      </c>
      <c r="G25" s="62">
        <f t="shared" ref="G25:Q25" si="2">+$E$23/12</f>
        <v>635833.33333333337</v>
      </c>
      <c r="H25" s="62">
        <f t="shared" si="2"/>
        <v>635833.33333333337</v>
      </c>
      <c r="I25" s="62">
        <f t="shared" si="2"/>
        <v>635833.33333333337</v>
      </c>
      <c r="J25" s="62">
        <f t="shared" si="2"/>
        <v>635833.33333333337</v>
      </c>
      <c r="K25" s="62">
        <f t="shared" si="2"/>
        <v>635833.33333333337</v>
      </c>
      <c r="L25" s="62">
        <f t="shared" si="2"/>
        <v>635833.33333333337</v>
      </c>
      <c r="M25" s="62">
        <f t="shared" si="2"/>
        <v>635833.33333333337</v>
      </c>
      <c r="N25" s="62">
        <f t="shared" si="2"/>
        <v>635833.33333333337</v>
      </c>
      <c r="O25" s="62">
        <f t="shared" si="2"/>
        <v>635833.33333333337</v>
      </c>
      <c r="P25" s="62">
        <f t="shared" si="2"/>
        <v>635833.33333333337</v>
      </c>
      <c r="Q25" s="62">
        <f t="shared" si="2"/>
        <v>635833.33333333337</v>
      </c>
      <c r="R25" s="63">
        <f>+SUM(F25:Q25)</f>
        <v>7629999.9999999991</v>
      </c>
    </row>
    <row r="26" spans="2:18" ht="15.75" x14ac:dyDescent="0.25">
      <c r="B26" s="87" t="s">
        <v>64</v>
      </c>
      <c r="C26" s="87"/>
      <c r="D26" s="87"/>
      <c r="E26" s="87"/>
      <c r="F26" s="64">
        <f t="shared" ref="F26:Q26" si="3">+SUM(F16:F23)</f>
        <v>0</v>
      </c>
      <c r="G26" s="64">
        <f t="shared" si="3"/>
        <v>0</v>
      </c>
      <c r="H26" s="64">
        <f t="shared" si="3"/>
        <v>0</v>
      </c>
      <c r="I26" s="64">
        <f t="shared" si="3"/>
        <v>0</v>
      </c>
      <c r="J26" s="64">
        <f t="shared" si="3"/>
        <v>0</v>
      </c>
      <c r="K26" s="64">
        <f t="shared" si="3"/>
        <v>0</v>
      </c>
      <c r="L26" s="64">
        <f t="shared" si="3"/>
        <v>0</v>
      </c>
      <c r="M26" s="64">
        <f t="shared" si="3"/>
        <v>0</v>
      </c>
      <c r="N26" s="64">
        <f t="shared" si="3"/>
        <v>0</v>
      </c>
      <c r="O26" s="64">
        <f t="shared" si="3"/>
        <v>0</v>
      </c>
      <c r="P26" s="64">
        <f t="shared" si="3"/>
        <v>0</v>
      </c>
      <c r="Q26" s="64">
        <f t="shared" si="3"/>
        <v>0</v>
      </c>
      <c r="R26" s="65">
        <f>+SUM(F26:Q26)</f>
        <v>0</v>
      </c>
    </row>
    <row r="27" spans="2:18" ht="15.75" x14ac:dyDescent="0.25">
      <c r="B27" s="114" t="s">
        <v>60</v>
      </c>
      <c r="C27" s="115"/>
      <c r="D27" s="115"/>
      <c r="E27" s="116"/>
      <c r="F27" s="50">
        <f>+F26-F25</f>
        <v>-635833.33333333337</v>
      </c>
      <c r="G27" s="50">
        <f t="shared" ref="G27:Q27" si="4">+G26-G25</f>
        <v>-635833.33333333337</v>
      </c>
      <c r="H27" s="50">
        <f t="shared" si="4"/>
        <v>-635833.33333333337</v>
      </c>
      <c r="I27" s="50">
        <f t="shared" si="4"/>
        <v>-635833.33333333337</v>
      </c>
      <c r="J27" s="50">
        <f t="shared" si="4"/>
        <v>-635833.33333333337</v>
      </c>
      <c r="K27" s="50">
        <f t="shared" si="4"/>
        <v>-635833.33333333337</v>
      </c>
      <c r="L27" s="50">
        <f t="shared" si="4"/>
        <v>-635833.33333333337</v>
      </c>
      <c r="M27" s="50">
        <f t="shared" si="4"/>
        <v>-635833.33333333337</v>
      </c>
      <c r="N27" s="50">
        <f t="shared" si="4"/>
        <v>-635833.33333333337</v>
      </c>
      <c r="O27" s="50">
        <f t="shared" si="4"/>
        <v>-635833.33333333337</v>
      </c>
      <c r="P27" s="50">
        <f t="shared" si="4"/>
        <v>-635833.33333333337</v>
      </c>
      <c r="Q27" s="50">
        <f t="shared" si="4"/>
        <v>-635833.33333333337</v>
      </c>
      <c r="R27" s="50">
        <f>+SUM(F27:Q27)</f>
        <v>-7629999.9999999991</v>
      </c>
    </row>
    <row r="28" spans="2:18" s="51" customFormat="1" x14ac:dyDescent="0.25">
      <c r="B28" s="5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3"/>
    </row>
    <row r="29" spans="2:18" s="51" customFormat="1" x14ac:dyDescent="0.25">
      <c r="B29" s="120" t="s">
        <v>70</v>
      </c>
      <c r="C29" s="121"/>
      <c r="D29" s="121"/>
      <c r="E29" s="122"/>
      <c r="F29" s="117">
        <f>+SUM(F25:H25)</f>
        <v>1907500</v>
      </c>
      <c r="G29" s="118"/>
      <c r="H29" s="119"/>
      <c r="I29" s="117">
        <f>+SUM(I25:K25)</f>
        <v>1907500</v>
      </c>
      <c r="J29" s="118"/>
      <c r="K29" s="119"/>
      <c r="L29" s="117">
        <f>+SUM(L25:N25)</f>
        <v>1907500</v>
      </c>
      <c r="M29" s="118"/>
      <c r="N29" s="119"/>
      <c r="O29" s="117">
        <f>+SUM(O25:Q25)</f>
        <v>1907500</v>
      </c>
      <c r="P29" s="118"/>
      <c r="Q29" s="119"/>
      <c r="R29" s="123">
        <f>+R25</f>
        <v>7629999.9999999991</v>
      </c>
    </row>
    <row r="30" spans="2:18" s="51" customFormat="1" x14ac:dyDescent="0.25">
      <c r="B30" s="120" t="s">
        <v>71</v>
      </c>
      <c r="C30" s="121"/>
      <c r="D30" s="121"/>
      <c r="E30" s="122"/>
      <c r="F30" s="117">
        <f>+SUM(F26:H26)</f>
        <v>0</v>
      </c>
      <c r="G30" s="118"/>
      <c r="H30" s="119"/>
      <c r="I30" s="117">
        <f>+SUM(I26:K26)</f>
        <v>0</v>
      </c>
      <c r="J30" s="118"/>
      <c r="K30" s="119"/>
      <c r="L30" s="117">
        <f>+SUM(L26:N26)</f>
        <v>0</v>
      </c>
      <c r="M30" s="118"/>
      <c r="N30" s="119"/>
      <c r="O30" s="117">
        <f>+SUM(O26:Q26)</f>
        <v>0</v>
      </c>
      <c r="P30" s="118"/>
      <c r="Q30" s="119"/>
      <c r="R30" s="123">
        <f>+R26</f>
        <v>0</v>
      </c>
    </row>
    <row r="31" spans="2:18" s="51" customFormat="1" ht="16.5" customHeight="1" x14ac:dyDescent="0.25">
      <c r="B31" s="120" t="s">
        <v>72</v>
      </c>
      <c r="C31" s="121"/>
      <c r="D31" s="121"/>
      <c r="E31" s="122"/>
      <c r="F31" s="117">
        <f>+SUM(F27:H27)</f>
        <v>-1907500</v>
      </c>
      <c r="G31" s="118"/>
      <c r="H31" s="119"/>
      <c r="I31" s="117">
        <f>+SUM(I27:K27)</f>
        <v>-1907500</v>
      </c>
      <c r="J31" s="118"/>
      <c r="K31" s="119"/>
      <c r="L31" s="117">
        <f>+SUM(L27:N27)</f>
        <v>-1907500</v>
      </c>
      <c r="M31" s="118"/>
      <c r="N31" s="119"/>
      <c r="O31" s="117">
        <f>+SUM(O27:Q27)</f>
        <v>-1907500</v>
      </c>
      <c r="P31" s="118"/>
      <c r="Q31" s="119"/>
      <c r="R31" s="123">
        <f>+R27</f>
        <v>-7629999.9999999991</v>
      </c>
    </row>
    <row r="32" spans="2:18" s="51" customFormat="1" x14ac:dyDescent="0.25">
      <c r="B32" s="5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3"/>
    </row>
    <row r="33" spans="2:18" s="51" customFormat="1" x14ac:dyDescent="0.25">
      <c r="B33" s="5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3"/>
    </row>
    <row r="34" spans="2:18" s="51" customFormat="1" x14ac:dyDescent="0.25">
      <c r="B34" s="5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3"/>
    </row>
    <row r="35" spans="2:18" s="51" customFormat="1" x14ac:dyDescent="0.25">
      <c r="B35" s="5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3"/>
    </row>
    <row r="36" spans="2:18" s="51" customFormat="1" x14ac:dyDescent="0.25">
      <c r="B36" s="5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3"/>
    </row>
    <row r="37" spans="2:18" x14ac:dyDescent="0.25">
      <c r="B37" s="6"/>
      <c r="C37" s="70"/>
      <c r="D37" s="70"/>
      <c r="E37" s="54"/>
      <c r="F37" s="56"/>
      <c r="G37" s="56"/>
      <c r="H37" s="55"/>
      <c r="I37" s="55"/>
      <c r="J37" s="55"/>
      <c r="K37" s="56"/>
      <c r="L37" s="56"/>
      <c r="M37" s="55"/>
      <c r="N37" s="55"/>
      <c r="O37" s="56"/>
      <c r="P37" s="55"/>
      <c r="Q37" s="55"/>
      <c r="R37" s="57"/>
    </row>
    <row r="38" spans="2:18" x14ac:dyDescent="0.25">
      <c r="B38" s="6"/>
      <c r="C38" s="75" t="s">
        <v>16</v>
      </c>
      <c r="D38" s="75"/>
      <c r="E38" s="54"/>
      <c r="F38" s="75"/>
      <c r="G38" s="75"/>
      <c r="I38" s="43" t="s">
        <v>16</v>
      </c>
      <c r="M38" s="75" t="s">
        <v>16</v>
      </c>
      <c r="N38" s="75"/>
      <c r="P38" s="75" t="s">
        <v>16</v>
      </c>
      <c r="Q38" s="75"/>
      <c r="R38" s="40"/>
    </row>
    <row r="39" spans="2:18" s="71" customFormat="1" x14ac:dyDescent="0.3">
      <c r="B39" s="4"/>
      <c r="C39" s="80" t="s">
        <v>17</v>
      </c>
      <c r="D39" s="80"/>
      <c r="E39" s="61"/>
      <c r="F39" s="80"/>
      <c r="G39" s="80"/>
      <c r="H39" s="66"/>
      <c r="I39" s="66" t="s">
        <v>18</v>
      </c>
      <c r="J39" s="66"/>
      <c r="K39" s="66"/>
      <c r="L39" s="66"/>
      <c r="M39" s="80" t="s">
        <v>19</v>
      </c>
      <c r="N39" s="80"/>
      <c r="O39" s="66"/>
      <c r="P39" s="88" t="s">
        <v>20</v>
      </c>
      <c r="Q39" s="88"/>
      <c r="R39" s="57"/>
    </row>
    <row r="40" spans="2:18" x14ac:dyDescent="0.3">
      <c r="B40" s="3"/>
      <c r="C40" s="81" t="s">
        <v>21</v>
      </c>
      <c r="D40" s="81"/>
      <c r="F40" s="81"/>
      <c r="G40" s="81"/>
      <c r="I40" s="36" t="s">
        <v>22</v>
      </c>
      <c r="M40" s="81" t="s">
        <v>23</v>
      </c>
      <c r="N40" s="81"/>
      <c r="P40" s="35" t="s">
        <v>24</v>
      </c>
      <c r="Q40" s="35"/>
      <c r="R40" s="40"/>
    </row>
    <row r="41" spans="2:18" x14ac:dyDescent="0.3">
      <c r="B41" s="7"/>
      <c r="C41" s="58"/>
      <c r="D41" s="58"/>
      <c r="E41" s="67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60"/>
    </row>
    <row r="42" spans="2:18" ht="30" customHeight="1" x14ac:dyDescent="0.3"/>
  </sheetData>
  <mergeCells count="37">
    <mergeCell ref="O30:Q30"/>
    <mergeCell ref="O31:Q31"/>
    <mergeCell ref="B30:E30"/>
    <mergeCell ref="B31:E31"/>
    <mergeCell ref="F30:H30"/>
    <mergeCell ref="I30:K30"/>
    <mergeCell ref="L30:N30"/>
    <mergeCell ref="F31:H31"/>
    <mergeCell ref="I31:K31"/>
    <mergeCell ref="L31:N31"/>
    <mergeCell ref="F29:H29"/>
    <mergeCell ref="I29:K29"/>
    <mergeCell ref="L29:N29"/>
    <mergeCell ref="O29:Q29"/>
    <mergeCell ref="B29:E29"/>
    <mergeCell ref="C38:D38"/>
    <mergeCell ref="C39:D39"/>
    <mergeCell ref="C40:D40"/>
    <mergeCell ref="B24:R24"/>
    <mergeCell ref="F14:Q14"/>
    <mergeCell ref="B25:E25"/>
    <mergeCell ref="B26:E26"/>
    <mergeCell ref="B27:E27"/>
    <mergeCell ref="F39:G39"/>
    <mergeCell ref="M39:N39"/>
    <mergeCell ref="P39:Q39"/>
    <mergeCell ref="F40:G40"/>
    <mergeCell ref="M40:N40"/>
    <mergeCell ref="F38:G38"/>
    <mergeCell ref="M38:N38"/>
    <mergeCell ref="P38:Q38"/>
    <mergeCell ref="B12:R12"/>
    <mergeCell ref="B7:R7"/>
    <mergeCell ref="B8:R8"/>
    <mergeCell ref="B9:R9"/>
    <mergeCell ref="B10:R10"/>
    <mergeCell ref="B11:R11"/>
  </mergeCells>
  <conditionalFormatting sqref="F37:Q37">
    <cfRule type="cellIs" dxfId="0" priority="12" stopIfTrue="1" operator="lessThan">
      <formula>0</formula>
    </cfRule>
  </conditionalFormatting>
  <printOptions horizontalCentered="1" verticalCentered="1"/>
  <pageMargins left="0.19685039370078741" right="0.19685039370078741" top="0.39370078740157483" bottom="0.39370078740157483" header="0.31496062992125984" footer="0.31496062992125984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baseColWidth="10" defaultColWidth="14.28515625" defaultRowHeight="20.25" x14ac:dyDescent="0.2"/>
  <cols>
    <col min="1" max="1" width="4.42578125" style="8" customWidth="1"/>
    <col min="2" max="2" width="18" style="8" customWidth="1"/>
    <col min="3" max="3" width="60" style="8" customWidth="1"/>
    <col min="4" max="4" width="17.5703125" style="8" hidden="1" customWidth="1"/>
    <col min="5" max="5" width="20.5703125" style="8" hidden="1" customWidth="1"/>
    <col min="6" max="6" width="28.28515625" style="9" bestFit="1" customWidth="1"/>
    <col min="7" max="18" width="7.42578125" style="8" customWidth="1"/>
    <col min="19" max="19" width="8.140625" style="8" customWidth="1"/>
    <col min="20" max="20" width="7" style="8" customWidth="1"/>
    <col min="21" max="21" width="4" style="8" customWidth="1"/>
    <col min="22" max="22" width="8.140625" style="8" customWidth="1"/>
    <col min="23" max="23" width="5.5703125" style="8" customWidth="1"/>
    <col min="24" max="24" width="4" style="8" customWidth="1"/>
    <col min="25" max="25" width="49.5703125" style="8" customWidth="1"/>
    <col min="26" max="16384" width="14.28515625" style="8"/>
  </cols>
  <sheetData>
    <row r="1" spans="2:25" ht="85.5" customHeight="1" x14ac:dyDescent="0.2"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2:25" ht="34.5" customHeight="1" x14ac:dyDescent="0.2"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</row>
    <row r="3" spans="2:25" ht="34.5" customHeight="1" x14ac:dyDescent="0.2">
      <c r="B3" s="104" t="s">
        <v>25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</row>
    <row r="4" spans="2:25" ht="34.5" customHeight="1" x14ac:dyDescent="0.2">
      <c r="B4" s="103" t="s">
        <v>26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2:25" ht="34.5" customHeight="1" x14ac:dyDescent="0.2">
      <c r="B5" s="105" t="s">
        <v>27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</row>
    <row r="6" spans="2:25" ht="34.5" customHeight="1" x14ac:dyDescent="0.2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2:25" ht="34.5" customHeight="1" x14ac:dyDescent="0.2"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</row>
    <row r="8" spans="2:25" ht="21" thickBot="1" x14ac:dyDescent="0.25"/>
    <row r="9" spans="2:25" ht="21" thickBot="1" x14ac:dyDescent="0.25">
      <c r="G9" s="10" t="s">
        <v>28</v>
      </c>
      <c r="H9" s="11" t="s">
        <v>29</v>
      </c>
      <c r="I9" s="12" t="s">
        <v>30</v>
      </c>
      <c r="J9" s="10" t="s">
        <v>31</v>
      </c>
      <c r="K9" s="11" t="s">
        <v>32</v>
      </c>
      <c r="L9" s="12" t="s">
        <v>33</v>
      </c>
      <c r="M9" s="10" t="s">
        <v>34</v>
      </c>
      <c r="N9" s="11" t="s">
        <v>35</v>
      </c>
      <c r="O9" s="12" t="s">
        <v>36</v>
      </c>
      <c r="P9" s="10" t="s">
        <v>37</v>
      </c>
      <c r="Q9" s="11" t="s">
        <v>38</v>
      </c>
      <c r="R9" s="12" t="s">
        <v>39</v>
      </c>
      <c r="S9" s="89" t="s">
        <v>40</v>
      </c>
      <c r="T9" s="90"/>
      <c r="U9" s="91"/>
      <c r="V9" s="89" t="s">
        <v>41</v>
      </c>
      <c r="W9" s="90"/>
      <c r="X9" s="91"/>
    </row>
    <row r="10" spans="2:25" ht="69.75" customHeight="1" x14ac:dyDescent="0.2">
      <c r="B10" s="27" t="s">
        <v>42</v>
      </c>
      <c r="C10" s="28" t="s">
        <v>43</v>
      </c>
      <c r="D10" s="29" t="s">
        <v>44</v>
      </c>
      <c r="E10" s="29" t="s">
        <v>45</v>
      </c>
      <c r="F10" s="30" t="s">
        <v>52</v>
      </c>
      <c r="G10" s="96" t="s">
        <v>46</v>
      </c>
      <c r="H10" s="96"/>
      <c r="I10" s="96"/>
      <c r="J10" s="96" t="s">
        <v>47</v>
      </c>
      <c r="K10" s="96"/>
      <c r="L10" s="96"/>
      <c r="M10" s="96" t="s">
        <v>48</v>
      </c>
      <c r="N10" s="96"/>
      <c r="O10" s="96"/>
      <c r="P10" s="96" t="s">
        <v>49</v>
      </c>
      <c r="Q10" s="96"/>
      <c r="R10" s="96"/>
      <c r="S10" s="31" t="s">
        <v>40</v>
      </c>
      <c r="T10" s="31"/>
      <c r="U10" s="31"/>
      <c r="V10" s="97" t="s">
        <v>50</v>
      </c>
      <c r="W10" s="98"/>
      <c r="X10" s="99"/>
    </row>
    <row r="11" spans="2:25" s="14" customFormat="1" ht="25.5" x14ac:dyDescent="0.2">
      <c r="B11" s="19" t="str">
        <f>+'[2]SIN DEFICIT'!$B$21</f>
        <v>2.2.3.1.01</v>
      </c>
      <c r="C11" s="20" t="str">
        <f>+'[2]SIN DEFICIT'!$C$21</f>
        <v>Viáticos Dentro del País</v>
      </c>
      <c r="D11" s="21">
        <v>1800000</v>
      </c>
      <c r="E11" s="21">
        <v>0</v>
      </c>
      <c r="F11" s="22">
        <f>+'[2]SIN DEFICIT'!$P$21</f>
        <v>1800000</v>
      </c>
      <c r="G11" s="100"/>
      <c r="H11" s="101"/>
      <c r="I11" s="102"/>
      <c r="J11" s="100"/>
      <c r="K11" s="101"/>
      <c r="L11" s="102"/>
      <c r="M11" s="100"/>
      <c r="N11" s="101"/>
      <c r="O11" s="102"/>
      <c r="P11" s="100"/>
      <c r="Q11" s="101"/>
      <c r="R11" s="102"/>
      <c r="S11" s="92"/>
      <c r="T11" s="92"/>
      <c r="U11" s="92"/>
      <c r="V11" s="93">
        <f>+S11/F11</f>
        <v>0</v>
      </c>
      <c r="W11" s="94"/>
      <c r="X11" s="95"/>
      <c r="Y11" s="14">
        <f>+F11/12</f>
        <v>150000</v>
      </c>
    </row>
    <row r="12" spans="2:25" s="14" customFormat="1" ht="51" x14ac:dyDescent="0.2">
      <c r="B12" s="19" t="s">
        <v>51</v>
      </c>
      <c r="C12" s="20" t="str">
        <f>+'[2]SIN DEFICIT'!$C$22</f>
        <v>Alquileres de  equipos de transporte tracción</v>
      </c>
      <c r="D12" s="21">
        <v>1800000</v>
      </c>
      <c r="E12" s="21">
        <v>0</v>
      </c>
      <c r="F12" s="22">
        <f>+'[2]SIN DEFICIT'!$P$22</f>
        <v>200000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3">
        <f>+S12/F12</f>
        <v>0</v>
      </c>
      <c r="W12" s="94"/>
      <c r="X12" s="95"/>
    </row>
    <row r="13" spans="2:25" s="14" customFormat="1" ht="25.5" x14ac:dyDescent="0.2">
      <c r="B13" s="19" t="str">
        <f>+'[2]SIN DEFICIT'!$B$31</f>
        <v>2.3.7.1.01</v>
      </c>
      <c r="C13" s="20" t="str">
        <f>+'[2]SIN DEFICIT'!$C$31</f>
        <v>Gasolina</v>
      </c>
      <c r="D13" s="21">
        <v>0</v>
      </c>
      <c r="E13" s="21">
        <v>280000</v>
      </c>
      <c r="F13" s="22">
        <f>+'[2]SIN DEFICIT'!$P$31</f>
        <v>3780000</v>
      </c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3">
        <f>+S13/F13</f>
        <v>0</v>
      </c>
      <c r="W13" s="94"/>
      <c r="X13" s="95"/>
      <c r="Y13" s="15"/>
    </row>
    <row r="14" spans="2:25" s="14" customFormat="1" ht="26.25" thickBot="1" x14ac:dyDescent="0.25">
      <c r="B14" s="23" t="str">
        <f>+'[2]SIN DEFICIT'!$B$34</f>
        <v>2.3.9.9.01</v>
      </c>
      <c r="C14" s="24" t="str">
        <f>+'[2]SIN DEFICIT'!$C$34</f>
        <v>Productos y utiles varios</v>
      </c>
      <c r="D14" s="25">
        <v>2493464</v>
      </c>
      <c r="E14" s="25">
        <v>-1707502.32</v>
      </c>
      <c r="F14" s="26">
        <f>+'[2]SIN DEFICIT'!$P$34</f>
        <v>420000</v>
      </c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109"/>
      <c r="T14" s="109"/>
      <c r="U14" s="109"/>
      <c r="V14" s="110">
        <f>+S14/F14</f>
        <v>0</v>
      </c>
      <c r="W14" s="111"/>
      <c r="X14" s="112"/>
      <c r="Y14" s="15"/>
    </row>
    <row r="15" spans="2:25" s="13" customFormat="1" ht="24" thickBot="1" x14ac:dyDescent="0.25">
      <c r="B15" s="16"/>
      <c r="C15" s="16"/>
      <c r="D15" s="16"/>
      <c r="E15" s="16"/>
      <c r="F15" s="17">
        <f>SUM(F11:F14)</f>
        <v>6200000</v>
      </c>
      <c r="G15" s="113">
        <f>SUM(G11:G14)</f>
        <v>0</v>
      </c>
      <c r="H15" s="113"/>
      <c r="I15" s="113"/>
      <c r="J15" s="113">
        <f>SUM(J11:J14)</f>
        <v>0</v>
      </c>
      <c r="K15" s="113"/>
      <c r="L15" s="113"/>
      <c r="M15" s="113">
        <f>SUM(M11:M14)</f>
        <v>0</v>
      </c>
      <c r="N15" s="113"/>
      <c r="O15" s="113"/>
      <c r="P15" s="113">
        <f>SUM(P11:P14)</f>
        <v>0</v>
      </c>
      <c r="Q15" s="113"/>
      <c r="R15" s="113"/>
      <c r="S15" s="113">
        <f>SUM(S11:S14)</f>
        <v>0</v>
      </c>
      <c r="T15" s="113"/>
      <c r="U15" s="113"/>
      <c r="V15" s="106">
        <f>+S15/F15</f>
        <v>0</v>
      </c>
      <c r="W15" s="107"/>
      <c r="X15" s="108"/>
    </row>
  </sheetData>
  <mergeCells count="42"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B1:X1"/>
    <mergeCell ref="B2:X2"/>
    <mergeCell ref="B3:X3"/>
    <mergeCell ref="B4:X4"/>
    <mergeCell ref="B5:X5"/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Consumos</vt:lpstr>
      <vt:lpstr>Programas</vt:lpstr>
      <vt:lpstr>Hoja1</vt:lpstr>
      <vt:lpstr>Consumos!Área_de_impresión</vt:lpstr>
      <vt:lpstr>Programas!Área_de_impresión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2023-02-13T14:47:59Z</cp:lastPrinted>
  <dcterms:created xsi:type="dcterms:W3CDTF">2022-02-07T17:19:53Z</dcterms:created>
  <dcterms:modified xsi:type="dcterms:W3CDTF">2023-02-14T16:35:49Z</dcterms:modified>
</cp:coreProperties>
</file>