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Indicadores Luis\2023\Julio\"/>
    </mc:Choice>
  </mc:AlternateContent>
  <xr:revisionPtr revIDLastSave="0" documentId="13_ncr:1_{5AD20C78-E1A2-4DEB-9FEC-5945524D6823}" xr6:coauthVersionLast="47" xr6:coauthVersionMax="47" xr10:uidLastSave="{00000000-0000-0000-0000-000000000000}"/>
  <bookViews>
    <workbookView xWindow="-120" yWindow="-120" windowWidth="29040" windowHeight="15840" activeTab="6" xr2:uid="{00000000-000D-0000-FFFF-FFFF00000000}"/>
  </bookViews>
  <sheets>
    <sheet name="Ene" sheetId="1" r:id="rId1"/>
    <sheet name="Feb" sheetId="2" r:id="rId2"/>
    <sheet name="Mar" sheetId="3" r:id="rId3"/>
    <sheet name="Abril" sheetId="4" r:id="rId4"/>
    <sheet name="Mayo" sheetId="5" r:id="rId5"/>
    <sheet name="Junio" sheetId="7" r:id="rId6"/>
    <sheet name="Julio" sheetId="6" r:id="rId7"/>
  </sheets>
  <definedNames>
    <definedName name="_xlnm.Print_Area" localSheetId="3">Abril!$A$1:$O$43</definedName>
    <definedName name="_xlnm.Print_Area" localSheetId="0">Ene!$A$1:$O$45</definedName>
    <definedName name="_xlnm.Print_Area" localSheetId="1">Feb!$A$1:$O$46</definedName>
    <definedName name="_xlnm.Print_Area" localSheetId="6">Julio!$A$1:$O$45</definedName>
    <definedName name="_xlnm.Print_Area" localSheetId="5">Junio!$A$1:$O$45</definedName>
    <definedName name="_xlnm.Print_Area" localSheetId="2">Mar!$A$1:$O$45</definedName>
    <definedName name="_xlnm.Print_Area" localSheetId="4">Mayo!$A$1:$O$45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7" l="1"/>
  <c r="K29" i="7"/>
  <c r="N29" i="7" s="1"/>
  <c r="J29" i="7"/>
  <c r="N28" i="7"/>
  <c r="N27" i="7"/>
  <c r="N26" i="7"/>
  <c r="N25" i="7"/>
  <c r="N24" i="7"/>
  <c r="N23" i="7"/>
  <c r="N22" i="7"/>
  <c r="N21" i="7"/>
  <c r="N20" i="7"/>
  <c r="N19" i="7"/>
  <c r="N18" i="7"/>
  <c r="R17" i="7"/>
  <c r="N17" i="7"/>
  <c r="N16" i="7"/>
  <c r="N15" i="7"/>
  <c r="N28" i="6" l="1"/>
  <c r="N27" i="6"/>
  <c r="N26" i="6"/>
  <c r="N18" i="6"/>
  <c r="M29" i="6"/>
  <c r="K29" i="6"/>
  <c r="J29" i="6"/>
  <c r="N25" i="6"/>
  <c r="N24" i="6"/>
  <c r="N23" i="6"/>
  <c r="N22" i="6"/>
  <c r="N21" i="6"/>
  <c r="N20" i="6"/>
  <c r="N19" i="6"/>
  <c r="R17" i="6"/>
  <c r="N17" i="6"/>
  <c r="N16" i="6"/>
  <c r="N15" i="6"/>
  <c r="N29" i="6" l="1"/>
  <c r="K29" i="5" l="1"/>
  <c r="N18" i="5"/>
  <c r="N17" i="5"/>
  <c r="N28" i="5"/>
  <c r="N27" i="5"/>
  <c r="N26" i="5"/>
  <c r="M29" i="5" l="1"/>
  <c r="J29" i="5"/>
  <c r="N29" i="5" s="1"/>
  <c r="N25" i="5"/>
  <c r="N24" i="5"/>
  <c r="N23" i="5"/>
  <c r="N22" i="5"/>
  <c r="N21" i="5"/>
  <c r="N20" i="5"/>
  <c r="N19" i="5"/>
  <c r="R17" i="5"/>
  <c r="N16" i="5"/>
  <c r="N15" i="5"/>
  <c r="N17" i="4" l="1"/>
  <c r="K27" i="4" l="1"/>
  <c r="M27" i="4" l="1"/>
  <c r="N26" i="4"/>
  <c r="J27" i="4"/>
  <c r="N25" i="4"/>
  <c r="N24" i="4"/>
  <c r="N23" i="4"/>
  <c r="N22" i="4"/>
  <c r="N21" i="4"/>
  <c r="N20" i="4"/>
  <c r="N19" i="4"/>
  <c r="N18" i="4"/>
  <c r="R17" i="4"/>
  <c r="N16" i="4"/>
  <c r="N15" i="4"/>
  <c r="N27" i="4" l="1"/>
  <c r="K29" i="3" l="1"/>
  <c r="M29" i="3"/>
  <c r="N28" i="3"/>
  <c r="N27" i="3"/>
  <c r="N26" i="3"/>
  <c r="J29" i="3" l="1"/>
  <c r="N29" i="3" s="1"/>
  <c r="N25" i="3"/>
  <c r="N24" i="3"/>
  <c r="N23" i="3"/>
  <c r="N22" i="3"/>
  <c r="N21" i="3"/>
  <c r="N20" i="3"/>
  <c r="N19" i="3"/>
  <c r="N18" i="3"/>
  <c r="R17" i="3"/>
  <c r="N17" i="3"/>
  <c r="N16" i="3"/>
  <c r="N15" i="3"/>
  <c r="K30" i="2" l="1"/>
  <c r="N28" i="2" l="1"/>
  <c r="N27" i="2"/>
  <c r="N29" i="2" l="1"/>
  <c r="N26" i="2"/>
  <c r="M30" i="2"/>
  <c r="J30" i="2"/>
  <c r="N25" i="2"/>
  <c r="N24" i="2"/>
  <c r="N23" i="2"/>
  <c r="N22" i="2"/>
  <c r="N21" i="2"/>
  <c r="N20" i="2"/>
  <c r="N19" i="2"/>
  <c r="N18" i="2"/>
  <c r="R17" i="2"/>
  <c r="N17" i="2"/>
  <c r="N16" i="2"/>
  <c r="N15" i="2"/>
  <c r="N30" i="2" l="1"/>
  <c r="N26" i="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<sst xmlns="http://schemas.openxmlformats.org/spreadsheetml/2006/main" count="543" uniqueCount="119">
  <si>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</si>
  <si>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</si>
  <si>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</si>
  <si>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</si>
  <si>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</si>
  <si>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</si>
  <si>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</si>
  <si>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</si>
  <si>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</si>
  <si>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</si>
  <si>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</si>
  <si>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</si>
  <si>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</si>
  <si>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</si>
  <si>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</si>
  <si>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</si>
  <si>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</si>
  <si>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</si>
  <si>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</si>
  <si>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</si>
  <si>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</si>
  <si>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</si>
  <si>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</si>
  <si>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</si>
  <si>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</si>
  <si>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</si>
  <si>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</si>
  <si>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</si>
  <si>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</si>
  <si>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</si>
  <si>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</si>
  <si>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</si>
  <si>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</si>
  <si>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</si>
  <si>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</si>
  <si>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</si>
  <si>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</si>
  <si>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</si>
  <si>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</si>
  <si>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</si>
  <si>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</si>
  <si>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</si>
  <si>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</si>
  <si>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</si>
  <si>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</si>
  <si>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</si>
  <si>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</si>
  <si>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</si>
  <si>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</si>
  <si>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</si>
  <si>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</si>
  <si>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</si>
  <si>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</si>
  <si>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</si>
  <si>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</si>
  <si>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</si>
  <si>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</si>
  <si>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</si>
  <si>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</si>
  <si>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</si>
  <si>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</si>
  <si>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</si>
  <si>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</si>
  <si>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</si>
  <si>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</si>
  <si>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</si>
  <si>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</si>
  <si>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</si>
  <si>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</si>
  <si>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</si>
  <si>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</si>
  <si>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</si>
  <si>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</si>
  <si>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</si>
  <si>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</si>
  <si>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</si>
  <si>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</si>
  <si>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</si>
  <si>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</si>
  <si>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</si>
  <si>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</si>
  <si>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</si>
  <si>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</si>
  <si>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</si>
  <si>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</si>
  <si>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</si>
  <si>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</si>
  <si>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</si>
  <si>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</si>
  <si>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</si>
  <si>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</si>
  <si>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</si>
  <si>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</si>
  <si>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</si>
  <si>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</si>
  <si>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</si>
  <si>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</si>
  <si>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</si>
  <si>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</si>
  <si>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</si>
  <si>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</si>
  <si>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</si>
  <si>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</si>
  <si>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</si>
  <si>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Mayo</t>
  </si>
  <si>
    <t>&gt;</t>
  </si>
  <si>
    <t>Se realizó un viaje realizado a la  municipio sabana cruz provincia de Elías Piña, como parte de una comitiva, en representación del Embajador/Director del Consejo Nacional de Fronteras, a la entregas de  medicamentos prenatales, andadores y carritos de manejos manual para personas  con discapacitado de este municipio, donados por la fundación el buen samaritano.</t>
  </si>
  <si>
    <t>Se realizó un viaje a la provincia de pedernales e independencia participando en una reunión con empresarios y comerciante de esta provincia, dando a conocer los avances de la construcción de los mercados de pedernales e independencia y también  participando de la jornada medica conjuntamente con el diputado y la alcaldesa de la provincia de Elías piña, que se llevó a cabo el sábado 23 de julio del presente año.</t>
  </si>
  <si>
    <t>Se realizó un viaje a los municipios de Banicas, distrito municipal sabana cruz y sabana Higuero de la provincia de Elías Piña participando en la jornada de facilitación de servicios "primero tu" con la  participación de PROPEED, consejo Nacional de   Fronteras, ADESS, CONAPE,CODADIS y SUPERATE que se llevó a cabo en esta provincia los días 29 y 30 del mes de julio de 2023</t>
  </si>
  <si>
    <t>Dsitrito Municipal de Sabana Cruz</t>
  </si>
  <si>
    <t>Independencia, Pedernales y Elias Piña</t>
  </si>
  <si>
    <t>Pedernales, Independencia y Comendador</t>
  </si>
  <si>
    <t>Banica, D.M. Sabana Cruz, Sabana Higuero</t>
  </si>
  <si>
    <t>Julio</t>
  </si>
  <si>
    <t>Junio</t>
  </si>
  <si>
    <r>
      <t xml:space="preserve">En fecha del 7 al 10 de Junio del año 2023 se realizó un viaje a la provincia de San Juan y a los municipios de Pedro Santana, Sabana Cruz y Banica, de la Provincia Elías Piña, como parte de una </t>
    </r>
    <r>
      <rPr>
        <b/>
        <i/>
        <sz val="18"/>
        <color theme="1"/>
        <rFont val="Calibri"/>
        <family val="2"/>
        <scheme val="minor"/>
      </rPr>
      <t>comisión en representación del Embajador/Director</t>
    </r>
    <r>
      <rPr>
        <sz val="18"/>
        <color theme="1"/>
        <rFont val="Calibri"/>
        <family val="2"/>
        <scheme val="minor"/>
      </rPr>
      <t xml:space="preserve"> conjuntamente con el director de la fundación el buen samaritano, Sr, Moisés Sufren, a la entrega de medicamentos sillas de ruedas para discapacitados en estos municipios, donado por la </t>
    </r>
    <r>
      <rPr>
        <b/>
        <i/>
        <sz val="18"/>
        <color theme="1"/>
        <rFont val="Calibri"/>
        <family val="2"/>
        <scheme val="minor"/>
      </rPr>
      <t>Fundación el Bien Samaritano.</t>
    </r>
  </si>
  <si>
    <t>San Juan de la Maguana y Elias Piña</t>
  </si>
  <si>
    <t>San juan de la Maguana, Banica, Pedro Santana y Sabana Cruz</t>
  </si>
  <si>
    <t>Se planeo en ofivina del CNF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</si>
</sst>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38">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
      <b/>
      <i/>
      <sz val="18"/>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cellStyleXfs>
  <cellXfs count="158">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Alignment="1">
      <alignment horizontal="center"/>
    </xf>
    <xf numFmtId="0" fontId="5" fillId="0" borderId="6" xfId="0" applyFont="1" applyBorder="1" applyAlignment="1">
      <alignment horizontal="center"/>
    </xf>
    <xf numFmtId="0" fontId="5" fillId="0" borderId="7" xfId="0" applyFont="1" applyBorder="1"/>
    <xf numFmtId="0" fontId="7" fillId="0" borderId="7" xfId="0" applyFont="1" applyBorder="1"/>
    <xf numFmtId="0" fontId="5" fillId="0" borderId="11" xfId="0" applyFont="1" applyBorder="1"/>
    <xf numFmtId="0" fontId="7" fillId="0" borderId="0" xfId="0" applyFo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Alignment="1">
      <alignment horizontal="left"/>
    </xf>
    <xf numFmtId="0" fontId="13" fillId="5" borderId="4" xfId="0" applyFont="1" applyFill="1" applyBorder="1" applyAlignment="1">
      <alignment horizontal="center" vertical="center" wrapText="1"/>
    </xf>
    <xf numFmtId="0" fontId="13" fillId="5" borderId="0" xfId="0" applyFont="1" applyFill="1" applyAlignment="1">
      <alignment horizontal="left" vertical="center" wrapText="1"/>
    </xf>
    <xf numFmtId="0" fontId="13" fillId="5" borderId="0" xfId="0" applyFont="1" applyFill="1" applyAlignment="1">
      <alignment horizontal="center" vertical="center" wrapText="1"/>
    </xf>
    <xf numFmtId="7" fontId="23" fillId="5" borderId="0" xfId="0" applyNumberFormat="1" applyFont="1" applyFill="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Alignment="1">
      <alignment horizontal="center" vertical="center" wrapText="1"/>
    </xf>
    <xf numFmtId="0" fontId="24" fillId="5" borderId="0" xfId="0" applyFont="1" applyFill="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Alignment="1">
      <alignment horizontal="left" vertic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13" fillId="5" borderId="25" xfId="0" applyFont="1" applyFill="1" applyBorder="1" applyAlignment="1">
      <alignment horizontal="center" vertical="center" wrapText="1"/>
    </xf>
    <xf numFmtId="0" fontId="16" fillId="5" borderId="27" xfId="0" applyFont="1" applyFill="1" applyBorder="1" applyAlignment="1">
      <alignment horizontal="left" vertical="center" wrapText="1"/>
    </xf>
    <xf numFmtId="14" fontId="34" fillId="5" borderId="44" xfId="0" applyNumberFormat="1" applyFont="1" applyFill="1" applyBorder="1" applyAlignment="1">
      <alignment horizontal="center" vertical="center" wrapText="1"/>
    </xf>
    <xf numFmtId="0" fontId="35" fillId="0" borderId="0" xfId="0" applyFont="1" applyAlignment="1">
      <alignment horizontal="justify" vertical="center"/>
    </xf>
    <xf numFmtId="0" fontId="34" fillId="5" borderId="4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6" fillId="0" borderId="0" xfId="0" applyFont="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000-000003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1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2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3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4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5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1449388</xdr:colOff>
      <xdr:row>1</xdr:row>
      <xdr:rowOff>266700</xdr:rowOff>
    </xdr:from>
    <xdr:to>
      <xdr:col>6</xdr:col>
      <xdr:colOff>857250</xdr:colOff>
      <xdr:row>4</xdr:row>
      <xdr:rowOff>285750</xdr:rowOff>
    </xdr:to>
    <xdr:sp macro="" textlink="">
      <xdr:nvSpPr>
        <xdr:cNvPr id="3" name="object 3">
          <a:extLst>
            <a:ext uri="{FF2B5EF4-FFF2-40B4-BE49-F238E27FC236}">
              <a16:creationId xmlns:a16="http://schemas.microsoft.com/office/drawing/2014/main" id="{00000000-0008-0000-0600-000003000000}"/>
            </a:ext>
          </a:extLst>
        </xdr:cNvPr>
        <xdr:cNvSpPr/>
      </xdr:nvSpPr>
      <xdr:spPr>
        <a:xfrm>
          <a:off x="1961832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t="s">
        <v>5</v>
      </c>
      <c r="O12" s="7"/>
    </row>
    <row r="13" spans="2:15" s="14" customFormat="1" ht="45">
      <c r="B13" s="10"/>
      <c r="C13" s="82" t="s">
        <v>53</v>
      </c>
      <c r="D13" s="11"/>
      <c r="E13" s="12"/>
      <c r="F13" s="11"/>
      <c r="G13" s="11"/>
      <c r="H13" s="11"/>
      <c r="I13" s="11"/>
      <c r="J13" s="11"/>
      <c r="K13" s="152" t="s">
        <v>6</v>
      </c>
      <c r="L13" s="153"/>
      <c r="M13" s="154"/>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8"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c r="C26" s="90" t="s">
        <v>55</v>
      </c>
      <c r="D26" s="31" t="s">
        <v>39</v>
      </c>
      <c r="E26" s="22" t="s">
        <v>40</v>
      </c>
      <c r="F26" s="35" t="s">
        <v>58</v>
      </c>
      <c r="G26" s="35" t="s">
        <v>59</v>
      </c>
      <c r="H26" s="44">
        <v>44939</v>
      </c>
      <c r="I26" s="44">
        <v>44939</v>
      </c>
      <c r="J26" s="25">
        <v>18000</v>
      </c>
      <c r="K26" s="93">
        <v>0</v>
      </c>
      <c r="L26" s="93">
        <v>0</v>
      </c>
      <c r="M26" s="26">
        <v>0</v>
      </c>
      <c r="N26" s="27">
        <f>+SUM(J26:M26)</f>
        <v>18000</v>
      </c>
      <c r="O26" s="92" t="s">
        <v>63</v>
      </c>
    </row>
    <row r="27" spans="2:18" s="45" customFormat="1" ht="96.75" customHeight="1">
      <c r="B27" s="43"/>
      <c r="C27" s="90" t="s">
        <v>56</v>
      </c>
      <c r="D27" s="31" t="s">
        <v>39</v>
      </c>
      <c r="E27" s="22" t="s">
        <v>40</v>
      </c>
      <c r="F27" s="35" t="s">
        <v>60</v>
      </c>
      <c r="G27" s="35" t="s">
        <v>61</v>
      </c>
      <c r="H27" s="44">
        <v>44944</v>
      </c>
      <c r="I27" s="44">
        <v>44944</v>
      </c>
      <c r="J27" s="25">
        <v>8450</v>
      </c>
      <c r="K27" s="93">
        <v>0</v>
      </c>
      <c r="L27" s="93">
        <v>0</v>
      </c>
      <c r="M27" s="26">
        <v>0</v>
      </c>
      <c r="N27" s="27">
        <f>+SUM(J27:M27)</f>
        <v>8450</v>
      </c>
      <c r="O27" s="92" t="s">
        <v>63</v>
      </c>
    </row>
    <row r="28" spans="2:18" s="45" customFormat="1" ht="96.75" customHeight="1">
      <c r="B28" s="46"/>
      <c r="C28" s="91" t="s">
        <v>57</v>
      </c>
      <c r="D28" s="21" t="s">
        <v>39</v>
      </c>
      <c r="E28" s="22" t="s">
        <v>40</v>
      </c>
      <c r="F28" s="47" t="s">
        <v>60</v>
      </c>
      <c r="G28" s="47" t="s">
        <v>62</v>
      </c>
      <c r="H28" s="48">
        <v>44952</v>
      </c>
      <c r="I28" s="48">
        <v>44955</v>
      </c>
      <c r="J28" s="25">
        <v>54100</v>
      </c>
      <c r="K28" s="93">
        <v>0</v>
      </c>
      <c r="L28" s="93">
        <v>0</v>
      </c>
      <c r="M28" s="26">
        <v>0</v>
      </c>
      <c r="N28" s="27">
        <f t="shared" si="0"/>
        <v>54100</v>
      </c>
      <c r="O28" s="92" t="s">
        <v>63</v>
      </c>
    </row>
    <row r="29" spans="2:18" s="55" customFormat="1" ht="38.25" customHeight="1">
      <c r="B29" s="49"/>
      <c r="C29" s="50"/>
      <c r="D29" s="51"/>
      <c r="E29" s="50"/>
      <c r="F29" s="50"/>
      <c r="G29" s="50"/>
      <c r="H29" s="51"/>
      <c r="I29" s="51"/>
      <c r="J29" s="52">
        <f>SUM(J15:J28)</f>
        <v>80550</v>
      </c>
      <c r="K29" s="52">
        <f>SUM(K15:K28)</f>
        <v>0</v>
      </c>
      <c r="L29" s="52">
        <f>SUM(L15:L28)</f>
        <v>0</v>
      </c>
      <c r="M29" s="52">
        <f>SUM(M15:M28)</f>
        <v>0</v>
      </c>
      <c r="N29" s="53">
        <f>SUM(N15:N28)</f>
        <v>80550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5" t="s">
        <v>41</v>
      </c>
      <c r="H36" s="155"/>
      <c r="I36" s="58"/>
      <c r="J36" s="155" t="s">
        <v>41</v>
      </c>
      <c r="K36" s="155"/>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6"/>
      <c r="L42" s="156"/>
      <c r="M42" s="156"/>
      <c r="N42" s="68"/>
      <c r="O42" s="7"/>
    </row>
    <row r="43" spans="2:15" s="72" customFormat="1" ht="63.75" customHeight="1">
      <c r="B43" s="69"/>
      <c r="C43" s="70" t="s">
        <v>42</v>
      </c>
      <c r="D43" s="70"/>
      <c r="E43" s="70" t="s">
        <v>42</v>
      </c>
      <c r="F43" s="70"/>
      <c r="G43" s="150" t="s">
        <v>42</v>
      </c>
      <c r="H43" s="150"/>
      <c r="I43" s="70"/>
      <c r="J43" s="70"/>
      <c r="K43" s="157" t="s">
        <v>42</v>
      </c>
      <c r="L43" s="157"/>
      <c r="M43" s="157"/>
      <c r="N43" s="70"/>
      <c r="O43" s="71"/>
    </row>
    <row r="44" spans="2:15" s="72" customFormat="1" ht="63.75" customHeight="1">
      <c r="B44" s="69"/>
      <c r="C44" s="70" t="s">
        <v>43</v>
      </c>
      <c r="E44" s="70" t="s">
        <v>44</v>
      </c>
      <c r="G44" s="72" t="s">
        <v>45</v>
      </c>
      <c r="I44" s="70"/>
      <c r="J44" s="70"/>
      <c r="K44" s="150" t="s">
        <v>46</v>
      </c>
      <c r="L44" s="150"/>
      <c r="M44" s="150"/>
      <c r="O44" s="73"/>
    </row>
    <row r="45" spans="2:15" s="72" customFormat="1" ht="63.75" customHeight="1">
      <c r="B45" s="74"/>
      <c r="C45" s="75" t="s">
        <v>47</v>
      </c>
      <c r="D45" s="76"/>
      <c r="E45" s="75" t="s">
        <v>48</v>
      </c>
      <c r="F45" s="76"/>
      <c r="G45" s="76" t="s">
        <v>49</v>
      </c>
      <c r="H45" s="76"/>
      <c r="I45" s="75"/>
      <c r="J45" s="75"/>
      <c r="K45" s="151" t="s">
        <v>50</v>
      </c>
      <c r="L45" s="151"/>
      <c r="M45" s="151"/>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t="s">
        <v>5</v>
      </c>
      <c r="O12" s="7"/>
    </row>
    <row r="13" spans="2:15" s="14" customFormat="1" ht="45">
      <c r="B13" s="10"/>
      <c r="C13" s="82">
        <v>44958</v>
      </c>
      <c r="D13" s="11"/>
      <c r="E13" s="12"/>
      <c r="F13" s="11"/>
      <c r="G13" s="11"/>
      <c r="H13" s="11"/>
      <c r="I13" s="11"/>
      <c r="J13" s="11"/>
      <c r="K13" s="152" t="s">
        <v>6</v>
      </c>
      <c r="L13" s="153"/>
      <c r="M13" s="154"/>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v>1</v>
      </c>
      <c r="C26" s="90" t="s">
        <v>67</v>
      </c>
      <c r="D26" s="31" t="s">
        <v>39</v>
      </c>
      <c r="E26" s="22" t="s">
        <v>40</v>
      </c>
      <c r="F26" s="95" t="s">
        <v>68</v>
      </c>
      <c r="G26" s="95" t="s">
        <v>69</v>
      </c>
      <c r="H26" s="96">
        <v>44961</v>
      </c>
      <c r="I26" s="96">
        <v>44962</v>
      </c>
      <c r="J26" s="97">
        <v>14500</v>
      </c>
      <c r="K26" s="97">
        <v>0</v>
      </c>
      <c r="L26" s="97">
        <v>0</v>
      </c>
      <c r="M26" s="98">
        <v>0</v>
      </c>
      <c r="N26" s="99">
        <f t="shared" ref="N26:N29" si="1">+SUM(J26:M26)</f>
        <v>14500</v>
      </c>
      <c r="O26" s="100" t="s">
        <v>76</v>
      </c>
    </row>
    <row r="27" spans="2:18" s="45" customFormat="1" ht="85.5" customHeight="1">
      <c r="B27" s="43">
        <v>2</v>
      </c>
      <c r="C27" s="90" t="s">
        <v>64</v>
      </c>
      <c r="D27" s="31" t="s">
        <v>39</v>
      </c>
      <c r="E27" s="22" t="s">
        <v>40</v>
      </c>
      <c r="F27" s="95" t="s">
        <v>70</v>
      </c>
      <c r="G27" s="95" t="s">
        <v>71</v>
      </c>
      <c r="H27" s="96">
        <v>44967</v>
      </c>
      <c r="I27" s="96">
        <v>44969</v>
      </c>
      <c r="J27" s="97">
        <v>127700</v>
      </c>
      <c r="K27" s="97">
        <v>0</v>
      </c>
      <c r="L27" s="97">
        <v>0</v>
      </c>
      <c r="M27" s="98">
        <v>0</v>
      </c>
      <c r="N27" s="99">
        <f t="shared" ref="N27:N28" si="2">+SUM(J27:M27)</f>
        <v>127700</v>
      </c>
      <c r="O27" s="100" t="s">
        <v>76</v>
      </c>
    </row>
    <row r="28" spans="2:18" s="45" customFormat="1" ht="96.75" customHeight="1">
      <c r="B28" s="43">
        <v>3</v>
      </c>
      <c r="C28" s="90" t="s">
        <v>65</v>
      </c>
      <c r="D28" s="31" t="s">
        <v>39</v>
      </c>
      <c r="E28" s="22" t="s">
        <v>40</v>
      </c>
      <c r="F28" s="95" t="s">
        <v>72</v>
      </c>
      <c r="G28" s="95" t="s">
        <v>73</v>
      </c>
      <c r="H28" s="96">
        <v>44974</v>
      </c>
      <c r="I28" s="96">
        <v>44976</v>
      </c>
      <c r="J28" s="97">
        <v>94700</v>
      </c>
      <c r="K28" s="97">
        <v>0</v>
      </c>
      <c r="L28" s="97">
        <v>0</v>
      </c>
      <c r="M28" s="98">
        <v>0</v>
      </c>
      <c r="N28" s="99">
        <f t="shared" si="2"/>
        <v>94700</v>
      </c>
      <c r="O28" s="100" t="s">
        <v>76</v>
      </c>
    </row>
    <row r="29" spans="2:18" s="45" customFormat="1" ht="96.75" customHeight="1">
      <c r="B29" s="94">
        <v>4</v>
      </c>
      <c r="C29" s="91" t="s">
        <v>66</v>
      </c>
      <c r="D29" s="21" t="s">
        <v>39</v>
      </c>
      <c r="E29" s="22" t="s">
        <v>40</v>
      </c>
      <c r="F29" s="101" t="s">
        <v>74</v>
      </c>
      <c r="G29" s="101" t="s">
        <v>75</v>
      </c>
      <c r="H29" s="102">
        <v>44982</v>
      </c>
      <c r="I29" s="102">
        <v>44983</v>
      </c>
      <c r="J29" s="97">
        <v>65700</v>
      </c>
      <c r="K29" s="97">
        <v>0</v>
      </c>
      <c r="L29" s="97">
        <v>0</v>
      </c>
      <c r="M29" s="98">
        <v>0</v>
      </c>
      <c r="N29" s="99">
        <f t="shared" si="1"/>
        <v>65700</v>
      </c>
      <c r="O29" s="103" t="s">
        <v>76</v>
      </c>
    </row>
    <row r="30" spans="2:18" s="55" customFormat="1" ht="38.25" customHeight="1">
      <c r="B30" s="49"/>
      <c r="C30" s="50"/>
      <c r="D30" s="51"/>
      <c r="E30" s="50"/>
      <c r="F30" s="50"/>
      <c r="G30" s="50"/>
      <c r="H30" s="51"/>
      <c r="I30" s="51"/>
      <c r="J30" s="52">
        <f>SUM(J15:J29)</f>
        <v>302600</v>
      </c>
      <c r="K30" s="52">
        <f>315000-L30</f>
        <v>127600</v>
      </c>
      <c r="L30" s="52">
        <v>187400</v>
      </c>
      <c r="M30" s="52">
        <f>SUM(M15:M29)</f>
        <v>0</v>
      </c>
      <c r="N30" s="53">
        <f>+SUM(J30:M30)</f>
        <v>617600</v>
      </c>
      <c r="O30" s="54"/>
    </row>
    <row r="31" spans="2:18" s="55" customFormat="1" ht="38.25" customHeight="1">
      <c r="B31" s="56"/>
      <c r="C31" s="57"/>
      <c r="D31" s="58"/>
      <c r="E31" s="57"/>
      <c r="F31" s="57"/>
      <c r="G31" s="57"/>
      <c r="H31" s="58"/>
      <c r="I31" s="58"/>
      <c r="J31" s="59"/>
      <c r="K31" s="59"/>
      <c r="L31" s="59"/>
      <c r="M31" s="59"/>
      <c r="N31" s="59"/>
      <c r="O31" s="60"/>
    </row>
    <row r="32" spans="2:18" s="55" customFormat="1" ht="38.25" customHeight="1">
      <c r="B32" s="56"/>
      <c r="C32" s="57"/>
      <c r="D32" s="58"/>
      <c r="E32" s="57"/>
      <c r="F32" s="57"/>
      <c r="G32" s="57"/>
      <c r="H32" s="58"/>
      <c r="I32" s="58"/>
      <c r="J32" s="59"/>
      <c r="K32" s="59"/>
      <c r="L32" s="59"/>
      <c r="M32" s="61"/>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57"/>
      <c r="D36" s="58"/>
      <c r="E36" s="57"/>
      <c r="F36" s="57"/>
      <c r="G36" s="57"/>
      <c r="H36" s="58"/>
      <c r="I36" s="58"/>
      <c r="J36" s="59"/>
      <c r="K36" s="59"/>
      <c r="L36" s="59"/>
      <c r="M36" s="59"/>
      <c r="N36" s="59"/>
      <c r="O36" s="60"/>
    </row>
    <row r="37" spans="2:15" s="55" customFormat="1" ht="38.25" customHeight="1">
      <c r="B37" s="56"/>
      <c r="C37" s="62" t="s">
        <v>41</v>
      </c>
      <c r="D37" s="58"/>
      <c r="E37" s="62" t="s">
        <v>41</v>
      </c>
      <c r="F37" s="57"/>
      <c r="G37" s="155" t="s">
        <v>41</v>
      </c>
      <c r="H37" s="155"/>
      <c r="I37" s="58"/>
      <c r="J37" s="155" t="s">
        <v>41</v>
      </c>
      <c r="K37" s="155"/>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s="55" customFormat="1" ht="38.25" customHeight="1">
      <c r="B41" s="56"/>
      <c r="C41" s="57"/>
      <c r="D41" s="58"/>
      <c r="E41" s="57"/>
      <c r="F41" s="57"/>
      <c r="G41" s="57"/>
      <c r="H41" s="58"/>
      <c r="I41" s="58"/>
      <c r="J41" s="59"/>
      <c r="K41" s="59"/>
      <c r="L41" s="59"/>
      <c r="M41" s="59"/>
      <c r="N41" s="59"/>
      <c r="O41" s="60"/>
    </row>
    <row r="42" spans="2:15" ht="38.25" customHeight="1">
      <c r="B42" s="63"/>
      <c r="C42" s="64"/>
      <c r="D42" s="65"/>
      <c r="E42" s="64"/>
      <c r="F42" s="64"/>
      <c r="G42" s="64"/>
      <c r="H42" s="65"/>
      <c r="I42" s="65"/>
      <c r="J42" s="65"/>
      <c r="K42" s="65"/>
      <c r="L42" s="65"/>
      <c r="M42" s="61"/>
      <c r="N42" s="61"/>
      <c r="O42" s="66"/>
    </row>
    <row r="43" spans="2:15" ht="38.25" customHeight="1">
      <c r="B43" s="6"/>
      <c r="C43" s="67"/>
      <c r="E43" s="67"/>
      <c r="G43" s="67"/>
      <c r="H43" s="67"/>
      <c r="K43" s="156"/>
      <c r="L43" s="156"/>
      <c r="M43" s="156"/>
      <c r="N43" s="68"/>
      <c r="O43" s="7"/>
    </row>
    <row r="44" spans="2:15" s="72" customFormat="1" ht="63.75" customHeight="1">
      <c r="B44" s="69"/>
      <c r="C44" s="70" t="s">
        <v>42</v>
      </c>
      <c r="D44" s="70"/>
      <c r="E44" s="70" t="s">
        <v>42</v>
      </c>
      <c r="F44" s="70"/>
      <c r="G44" s="150" t="s">
        <v>42</v>
      </c>
      <c r="H44" s="150"/>
      <c r="I44" s="70"/>
      <c r="J44" s="70"/>
      <c r="K44" s="157" t="s">
        <v>42</v>
      </c>
      <c r="L44" s="157"/>
      <c r="M44" s="157"/>
      <c r="N44" s="70"/>
      <c r="O44" s="71"/>
    </row>
    <row r="45" spans="2:15" s="72" customFormat="1" ht="63.75" customHeight="1">
      <c r="B45" s="69"/>
      <c r="C45" s="70" t="s">
        <v>43</v>
      </c>
      <c r="E45" s="70" t="s">
        <v>44</v>
      </c>
      <c r="G45" s="72" t="s">
        <v>45</v>
      </c>
      <c r="I45" s="70"/>
      <c r="J45" s="70"/>
      <c r="K45" s="150" t="s">
        <v>46</v>
      </c>
      <c r="L45" s="150"/>
      <c r="M45" s="150"/>
      <c r="O45" s="73"/>
    </row>
    <row r="46" spans="2:15" s="72" customFormat="1" ht="63.75" customHeight="1">
      <c r="B46" s="74"/>
      <c r="C46" s="75" t="s">
        <v>47</v>
      </c>
      <c r="D46" s="76"/>
      <c r="E46" s="75" t="s">
        <v>48</v>
      </c>
      <c r="F46" s="76"/>
      <c r="G46" s="76" t="s">
        <v>49</v>
      </c>
      <c r="H46" s="76"/>
      <c r="I46" s="75"/>
      <c r="J46" s="75"/>
      <c r="K46" s="151" t="s">
        <v>50</v>
      </c>
      <c r="L46" s="151"/>
      <c r="M46" s="151"/>
      <c r="N46" s="76"/>
      <c r="O46" s="77"/>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4">
    <mergeCell ref="B11:O11"/>
    <mergeCell ref="B6:O6"/>
    <mergeCell ref="B7:O7"/>
    <mergeCell ref="B8:O8"/>
    <mergeCell ref="B9:O9"/>
    <mergeCell ref="B10:O10"/>
    <mergeCell ref="K45:M45"/>
    <mergeCell ref="K46:M46"/>
    <mergeCell ref="K13:M13"/>
    <mergeCell ref="G37:H37"/>
    <mergeCell ref="J37:K37"/>
    <mergeCell ref="K43:M43"/>
    <mergeCell ref="G44:H44"/>
    <mergeCell ref="K44:M44"/>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t="s">
        <v>5</v>
      </c>
      <c r="O12" s="7"/>
    </row>
    <row r="13" spans="2:15" s="14" customFormat="1" ht="45">
      <c r="B13" s="10"/>
      <c r="C13" s="82" t="s">
        <v>77</v>
      </c>
      <c r="D13" s="11"/>
      <c r="E13" s="12"/>
      <c r="F13" s="11"/>
      <c r="G13" s="11"/>
      <c r="H13" s="11"/>
      <c r="I13" s="11"/>
      <c r="J13" s="11"/>
      <c r="K13" s="152" t="s">
        <v>6</v>
      </c>
      <c r="L13" s="153"/>
      <c r="M13" s="154"/>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145.5" customHeight="1">
      <c r="B26" s="43">
        <v>1</v>
      </c>
      <c r="C26" s="107" t="s">
        <v>85</v>
      </c>
      <c r="D26" s="31" t="s">
        <v>39</v>
      </c>
      <c r="E26" s="22" t="s">
        <v>40</v>
      </c>
      <c r="F26" s="104" t="s">
        <v>78</v>
      </c>
      <c r="G26" s="104" t="s">
        <v>79</v>
      </c>
      <c r="H26" s="105">
        <v>44995</v>
      </c>
      <c r="I26" s="105">
        <v>44997</v>
      </c>
      <c r="J26" s="25">
        <v>121750</v>
      </c>
      <c r="K26" s="25">
        <v>0</v>
      </c>
      <c r="L26" s="25">
        <v>0</v>
      </c>
      <c r="M26" s="26">
        <v>0</v>
      </c>
      <c r="N26" s="27">
        <f t="shared" ref="N26:N28" si="1">+SUM(J26:M26)</f>
        <v>121750</v>
      </c>
      <c r="O26" s="106" t="s">
        <v>84</v>
      </c>
    </row>
    <row r="27" spans="2:18" s="45" customFormat="1" ht="130.5" customHeight="1">
      <c r="B27" s="43">
        <v>2</v>
      </c>
      <c r="C27" s="107" t="s">
        <v>86</v>
      </c>
      <c r="D27" s="31" t="s">
        <v>39</v>
      </c>
      <c r="E27" s="22" t="s">
        <v>40</v>
      </c>
      <c r="F27" s="104" t="s">
        <v>80</v>
      </c>
      <c r="G27" s="104" t="s">
        <v>81</v>
      </c>
      <c r="H27" s="105">
        <v>45003</v>
      </c>
      <c r="I27" s="105">
        <v>45004</v>
      </c>
      <c r="J27" s="25">
        <v>44150</v>
      </c>
      <c r="K27" s="25">
        <v>0</v>
      </c>
      <c r="L27" s="25">
        <v>0</v>
      </c>
      <c r="M27" s="26">
        <v>0</v>
      </c>
      <c r="N27" s="27">
        <f t="shared" si="1"/>
        <v>44150</v>
      </c>
      <c r="O27" s="106" t="s">
        <v>84</v>
      </c>
    </row>
    <row r="28" spans="2:18" s="45" customFormat="1" ht="161.25" customHeight="1">
      <c r="B28" s="43">
        <v>3</v>
      </c>
      <c r="C28" s="107" t="s">
        <v>87</v>
      </c>
      <c r="D28" s="31" t="s">
        <v>39</v>
      </c>
      <c r="E28" s="22" t="s">
        <v>40</v>
      </c>
      <c r="F28" s="104" t="s">
        <v>82</v>
      </c>
      <c r="G28" s="104" t="s">
        <v>83</v>
      </c>
      <c r="H28" s="105">
        <v>45009</v>
      </c>
      <c r="I28" s="105">
        <v>45010</v>
      </c>
      <c r="J28" s="25">
        <v>41600</v>
      </c>
      <c r="K28" s="25">
        <v>0</v>
      </c>
      <c r="L28" s="25">
        <v>0</v>
      </c>
      <c r="M28" s="26">
        <v>0</v>
      </c>
      <c r="N28" s="27">
        <f t="shared" si="1"/>
        <v>41600</v>
      </c>
      <c r="O28" s="106" t="s">
        <v>84</v>
      </c>
    </row>
    <row r="29" spans="2:18" s="55" customFormat="1" ht="38.25" customHeight="1">
      <c r="B29" s="49"/>
      <c r="C29" s="50"/>
      <c r="D29" s="51"/>
      <c r="E29" s="50"/>
      <c r="F29" s="50"/>
      <c r="G29" s="50"/>
      <c r="H29" s="51"/>
      <c r="I29" s="51"/>
      <c r="J29" s="52">
        <f>SUM(J15:J28)</f>
        <v>207500</v>
      </c>
      <c r="K29" s="52">
        <f>315000-L29</f>
        <v>127600</v>
      </c>
      <c r="L29" s="52">
        <v>187400</v>
      </c>
      <c r="M29" s="52">
        <f>SUM(M15:M28)</f>
        <v>0</v>
      </c>
      <c r="N29" s="53">
        <f>+SUM(J29:M29)</f>
        <v>522500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5" t="s">
        <v>41</v>
      </c>
      <c r="H36" s="155"/>
      <c r="I36" s="58"/>
      <c r="J36" s="155" t="s">
        <v>41</v>
      </c>
      <c r="K36" s="155"/>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6"/>
      <c r="L42" s="156"/>
      <c r="M42" s="156"/>
      <c r="N42" s="68"/>
      <c r="O42" s="7"/>
    </row>
    <row r="43" spans="2:15" s="72" customFormat="1" ht="63.75" customHeight="1">
      <c r="B43" s="69"/>
      <c r="C43" s="70" t="s">
        <v>42</v>
      </c>
      <c r="D43" s="70"/>
      <c r="E43" s="70" t="s">
        <v>42</v>
      </c>
      <c r="F43" s="70"/>
      <c r="G43" s="150" t="s">
        <v>42</v>
      </c>
      <c r="H43" s="150"/>
      <c r="I43" s="70"/>
      <c r="J43" s="70"/>
      <c r="K43" s="157" t="s">
        <v>42</v>
      </c>
      <c r="L43" s="157"/>
      <c r="M43" s="157"/>
      <c r="N43" s="70"/>
      <c r="O43" s="71"/>
    </row>
    <row r="44" spans="2:15" s="72" customFormat="1" ht="63.75" customHeight="1">
      <c r="B44" s="69"/>
      <c r="C44" s="70" t="s">
        <v>43</v>
      </c>
      <c r="E44" s="70" t="s">
        <v>44</v>
      </c>
      <c r="G44" s="72" t="s">
        <v>45</v>
      </c>
      <c r="I44" s="70"/>
      <c r="J44" s="70"/>
      <c r="K44" s="150" t="s">
        <v>46</v>
      </c>
      <c r="L44" s="150"/>
      <c r="M44" s="150"/>
      <c r="O44" s="73"/>
    </row>
    <row r="45" spans="2:15" s="72" customFormat="1" ht="63.75" customHeight="1">
      <c r="B45" s="74"/>
      <c r="C45" s="75" t="s">
        <v>47</v>
      </c>
      <c r="D45" s="76"/>
      <c r="E45" s="75" t="s">
        <v>48</v>
      </c>
      <c r="F45" s="76"/>
      <c r="G45" s="76" t="s">
        <v>49</v>
      </c>
      <c r="H45" s="76"/>
      <c r="I45" s="75"/>
      <c r="J45" s="75"/>
      <c r="K45" s="151" t="s">
        <v>50</v>
      </c>
      <c r="L45" s="151"/>
      <c r="M45" s="151"/>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t="s">
        <v>5</v>
      </c>
      <c r="O12" s="7"/>
    </row>
    <row r="13" spans="2:15" s="14" customFormat="1" ht="45">
      <c r="B13" s="10"/>
      <c r="C13" s="82" t="s">
        <v>88</v>
      </c>
      <c r="D13" s="11"/>
      <c r="E13" s="12"/>
      <c r="F13" s="11"/>
      <c r="G13" s="11"/>
      <c r="H13" s="11"/>
      <c r="I13" s="11"/>
      <c r="J13" s="11"/>
      <c r="K13" s="152" t="s">
        <v>6</v>
      </c>
      <c r="L13" s="153"/>
      <c r="M13" s="154"/>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v>1</v>
      </c>
      <c r="C17" s="90" t="s">
        <v>89</v>
      </c>
      <c r="D17" s="31" t="s">
        <v>39</v>
      </c>
      <c r="E17" s="22" t="s">
        <v>40</v>
      </c>
      <c r="F17" s="104" t="s">
        <v>91</v>
      </c>
      <c r="G17" s="104" t="s">
        <v>92</v>
      </c>
      <c r="H17" s="105">
        <v>45017</v>
      </c>
      <c r="I17" s="105">
        <v>45018</v>
      </c>
      <c r="J17" s="25">
        <v>38700</v>
      </c>
      <c r="K17" s="25">
        <v>50000</v>
      </c>
      <c r="L17" s="25">
        <v>80000</v>
      </c>
      <c r="M17" s="26">
        <v>0</v>
      </c>
      <c r="N17" s="27">
        <f t="shared" si="0"/>
        <v>168700</v>
      </c>
      <c r="O17" s="129" t="s">
        <v>94</v>
      </c>
      <c r="R17" s="2">
        <f>+L17/2</f>
        <v>40000</v>
      </c>
    </row>
    <row r="18" spans="2:18" ht="93" customHeight="1">
      <c r="B18" s="33"/>
      <c r="C18" s="37"/>
      <c r="D18" s="31" t="s">
        <v>23</v>
      </c>
      <c r="E18" s="22" t="s">
        <v>24</v>
      </c>
      <c r="F18" s="35"/>
      <c r="G18" s="35"/>
      <c r="H18" s="36"/>
      <c r="I18" s="36"/>
      <c r="J18" s="25">
        <v>0</v>
      </c>
      <c r="K18" s="25">
        <v>0</v>
      </c>
      <c r="L18" s="25">
        <v>0</v>
      </c>
      <c r="M18" s="26">
        <v>0</v>
      </c>
      <c r="N18" s="27">
        <f t="shared" si="0"/>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s="45" customFormat="1" ht="89.25" customHeight="1">
      <c r="B26" s="94">
        <v>2</v>
      </c>
      <c r="C26" s="91" t="s">
        <v>90</v>
      </c>
      <c r="D26" s="122" t="s">
        <v>39</v>
      </c>
      <c r="E26" s="123" t="s">
        <v>40</v>
      </c>
      <c r="F26" s="124" t="s">
        <v>93</v>
      </c>
      <c r="G26" s="124" t="s">
        <v>93</v>
      </c>
      <c r="H26" s="125">
        <v>45037</v>
      </c>
      <c r="I26" s="125">
        <v>45038</v>
      </c>
      <c r="J26" s="126">
        <v>43600</v>
      </c>
      <c r="K26" s="126">
        <v>77600</v>
      </c>
      <c r="L26" s="126">
        <v>107400</v>
      </c>
      <c r="M26" s="127">
        <v>0</v>
      </c>
      <c r="N26" s="128">
        <f t="shared" ref="N26" si="1">+SUM(J26:M26)</f>
        <v>228600</v>
      </c>
      <c r="O26" s="129" t="s">
        <v>94</v>
      </c>
    </row>
    <row r="27" spans="2:18" s="55" customFormat="1" ht="30">
      <c r="B27" s="49"/>
      <c r="C27" s="50"/>
      <c r="D27" s="51"/>
      <c r="E27" s="50"/>
      <c r="F27" s="50"/>
      <c r="G27" s="50"/>
      <c r="H27" s="51"/>
      <c r="I27" s="51"/>
      <c r="J27" s="52">
        <f>SUM(J15:J26)</f>
        <v>82300</v>
      </c>
      <c r="K27" s="52">
        <f>SUM(K15:K26)</f>
        <v>127600</v>
      </c>
      <c r="L27" s="52">
        <v>187400</v>
      </c>
      <c r="M27" s="52">
        <f>SUM(M15:M26)</f>
        <v>0</v>
      </c>
      <c r="N27" s="53">
        <f>+SUM(J27:M27)</f>
        <v>397300</v>
      </c>
      <c r="O27" s="54"/>
    </row>
    <row r="28" spans="2:18" s="55" customFormat="1" ht="30">
      <c r="B28" s="56"/>
      <c r="C28" s="57"/>
      <c r="D28" s="58"/>
      <c r="E28" s="57"/>
      <c r="F28" s="57"/>
      <c r="G28" s="57"/>
      <c r="H28" s="58"/>
      <c r="I28" s="58"/>
      <c r="J28" s="59"/>
      <c r="K28" s="59"/>
      <c r="L28" s="59"/>
      <c r="M28" s="59"/>
      <c r="N28" s="59"/>
      <c r="O28" s="60"/>
    </row>
    <row r="29" spans="2:18" s="55" customFormat="1" ht="30">
      <c r="B29" s="56"/>
      <c r="C29" s="57"/>
      <c r="D29" s="58"/>
      <c r="E29" s="57"/>
      <c r="F29" s="57"/>
      <c r="G29" s="57"/>
      <c r="H29" s="58"/>
      <c r="I29" s="58"/>
      <c r="J29" s="59"/>
      <c r="K29" s="59"/>
      <c r="L29" s="59"/>
      <c r="M29" s="61"/>
      <c r="N29" s="59"/>
      <c r="O29" s="60"/>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59"/>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62" t="s">
        <v>41</v>
      </c>
      <c r="D34" s="58"/>
      <c r="E34" s="62" t="s">
        <v>41</v>
      </c>
      <c r="F34" s="57"/>
      <c r="G34" s="155" t="s">
        <v>41</v>
      </c>
      <c r="H34" s="155"/>
      <c r="I34" s="58"/>
      <c r="J34" s="155" t="s">
        <v>41</v>
      </c>
      <c r="K34" s="155"/>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ht="23.25">
      <c r="B39" s="63"/>
      <c r="C39" s="64"/>
      <c r="D39" s="65"/>
      <c r="E39" s="64"/>
      <c r="F39" s="64"/>
      <c r="G39" s="64"/>
      <c r="H39" s="65"/>
      <c r="I39" s="65"/>
      <c r="J39" s="65"/>
      <c r="K39" s="65"/>
      <c r="L39" s="65"/>
      <c r="M39" s="61"/>
      <c r="N39" s="61"/>
      <c r="O39" s="66"/>
    </row>
    <row r="40" spans="2:15">
      <c r="B40" s="6"/>
      <c r="C40" s="67"/>
      <c r="E40" s="67"/>
      <c r="G40" s="67"/>
      <c r="H40" s="67"/>
      <c r="K40" s="156"/>
      <c r="L40" s="156"/>
      <c r="M40" s="156"/>
      <c r="N40" s="68"/>
      <c r="O40" s="7"/>
    </row>
    <row r="41" spans="2:15" s="72" customFormat="1" ht="27">
      <c r="B41" s="69"/>
      <c r="C41" s="70" t="s">
        <v>42</v>
      </c>
      <c r="D41" s="70"/>
      <c r="E41" s="70" t="s">
        <v>42</v>
      </c>
      <c r="F41" s="70"/>
      <c r="G41" s="150" t="s">
        <v>42</v>
      </c>
      <c r="H41" s="150"/>
      <c r="I41" s="70"/>
      <c r="J41" s="70"/>
      <c r="K41" s="157" t="s">
        <v>42</v>
      </c>
      <c r="L41" s="157"/>
      <c r="M41" s="157"/>
      <c r="N41" s="70"/>
      <c r="O41" s="71"/>
    </row>
    <row r="42" spans="2:15" s="72" customFormat="1" ht="27">
      <c r="B42" s="69"/>
      <c r="C42" s="70" t="s">
        <v>43</v>
      </c>
      <c r="E42" s="70" t="s">
        <v>44</v>
      </c>
      <c r="G42" s="72" t="s">
        <v>45</v>
      </c>
      <c r="I42" s="70"/>
      <c r="J42" s="70"/>
      <c r="K42" s="150" t="s">
        <v>46</v>
      </c>
      <c r="L42" s="150"/>
      <c r="M42" s="150"/>
      <c r="O42" s="73"/>
    </row>
    <row r="43" spans="2:15" s="72" customFormat="1" ht="27">
      <c r="B43" s="74"/>
      <c r="C43" s="75" t="s">
        <v>47</v>
      </c>
      <c r="D43" s="76"/>
      <c r="E43" s="75" t="s">
        <v>48</v>
      </c>
      <c r="F43" s="76"/>
      <c r="G43" s="76" t="s">
        <v>49</v>
      </c>
      <c r="H43" s="76"/>
      <c r="I43" s="75"/>
      <c r="J43" s="75"/>
      <c r="K43" s="151" t="s">
        <v>50</v>
      </c>
      <c r="L43" s="151"/>
      <c r="M43" s="151"/>
      <c r="N43" s="76"/>
      <c r="O43" s="77"/>
    </row>
    <row r="44" spans="2:15" s="81" customFormat="1" ht="25.5">
      <c r="B44" s="78"/>
      <c r="C44" s="79"/>
      <c r="D44" s="79"/>
      <c r="E44" s="79"/>
      <c r="F44" s="79"/>
      <c r="G44" s="79"/>
      <c r="H44" s="79"/>
      <c r="I44" s="79"/>
      <c r="J44" s="79"/>
      <c r="K44" s="79"/>
      <c r="L44" s="79"/>
      <c r="M44" s="79"/>
      <c r="N44" s="79"/>
      <c r="O44" s="80"/>
    </row>
  </sheetData>
  <mergeCells count="14">
    <mergeCell ref="B11:O11"/>
    <mergeCell ref="B6:O6"/>
    <mergeCell ref="B7:O7"/>
    <mergeCell ref="B8:O8"/>
    <mergeCell ref="B9:O9"/>
    <mergeCell ref="B10:O10"/>
    <mergeCell ref="K42:M42"/>
    <mergeCell ref="K43:M43"/>
    <mergeCell ref="K13:M13"/>
    <mergeCell ref="G34:H34"/>
    <mergeCell ref="J34:K34"/>
    <mergeCell ref="K40:M40"/>
    <mergeCell ref="G41:H41"/>
    <mergeCell ref="K41:M41"/>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46"/>
  <sheetViews>
    <sheetView zoomScale="40" zoomScaleNormal="40" workbookViewId="0">
      <selection activeCell="C17" sqref="C1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t="s">
        <v>5</v>
      </c>
      <c r="O12" s="7"/>
    </row>
    <row r="13" spans="2:15" s="14" customFormat="1" ht="45">
      <c r="B13" s="10"/>
      <c r="C13" s="82" t="s">
        <v>104</v>
      </c>
      <c r="D13" s="11"/>
      <c r="E13" s="12"/>
      <c r="F13" s="11"/>
      <c r="G13" s="11"/>
      <c r="H13" s="11"/>
      <c r="I13" s="11"/>
      <c r="J13" s="11"/>
      <c r="K13" s="152" t="s">
        <v>6</v>
      </c>
      <c r="L13" s="153"/>
      <c r="M13" s="154"/>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N18" si="1">+SUM(J17:M17)</f>
        <v>0</v>
      </c>
      <c r="O17" s="32"/>
      <c r="R17" s="2">
        <f>+L17/2</f>
        <v>0</v>
      </c>
    </row>
    <row r="18" spans="2:18" ht="93" customHeight="1">
      <c r="B18" s="131">
        <v>1</v>
      </c>
      <c r="C18" s="132" t="s">
        <v>97</v>
      </c>
      <c r="D18" s="31" t="s">
        <v>23</v>
      </c>
      <c r="E18" s="22" t="s">
        <v>24</v>
      </c>
      <c r="F18" s="39" t="s">
        <v>60</v>
      </c>
      <c r="G18" s="104" t="s">
        <v>95</v>
      </c>
      <c r="H18" s="105">
        <v>45052</v>
      </c>
      <c r="I18" s="105">
        <v>45053</v>
      </c>
      <c r="J18" s="25">
        <v>63200</v>
      </c>
      <c r="K18" s="25">
        <v>0</v>
      </c>
      <c r="L18" s="25">
        <v>0</v>
      </c>
      <c r="M18" s="26">
        <v>0</v>
      </c>
      <c r="N18" s="27">
        <f t="shared" si="1"/>
        <v>63200</v>
      </c>
      <c r="O18" s="130" t="s">
        <v>96</v>
      </c>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93.75" customHeight="1">
      <c r="B26" s="43">
        <v>2</v>
      </c>
      <c r="C26" s="132" t="s">
        <v>98</v>
      </c>
      <c r="D26" s="21" t="s">
        <v>39</v>
      </c>
      <c r="E26" s="22" t="s">
        <v>40</v>
      </c>
      <c r="F26" s="39" t="s">
        <v>60</v>
      </c>
      <c r="G26" s="39" t="s">
        <v>101</v>
      </c>
      <c r="H26" s="24">
        <v>45066</v>
      </c>
      <c r="I26" s="24">
        <v>45067</v>
      </c>
      <c r="J26" s="25">
        <v>66100</v>
      </c>
      <c r="K26" s="25">
        <v>0</v>
      </c>
      <c r="L26" s="25">
        <v>0</v>
      </c>
      <c r="M26" s="26">
        <v>0</v>
      </c>
      <c r="N26" s="27">
        <f t="shared" ref="N26:N28" si="2">+SUM(J26:M26)</f>
        <v>66100</v>
      </c>
      <c r="O26" s="130" t="s">
        <v>96</v>
      </c>
    </row>
    <row r="27" spans="2:18" ht="127.5">
      <c r="B27" s="43">
        <v>3</v>
      </c>
      <c r="C27" s="132" t="s">
        <v>99</v>
      </c>
      <c r="D27" s="21" t="s">
        <v>39</v>
      </c>
      <c r="E27" s="22" t="s">
        <v>40</v>
      </c>
      <c r="F27" s="39" t="s">
        <v>102</v>
      </c>
      <c r="G27" s="39" t="s">
        <v>102</v>
      </c>
      <c r="H27" s="24">
        <v>45070</v>
      </c>
      <c r="I27" s="24">
        <v>45070</v>
      </c>
      <c r="J27" s="25">
        <v>7850</v>
      </c>
      <c r="K27" s="25">
        <v>0</v>
      </c>
      <c r="L27" s="25">
        <v>0</v>
      </c>
      <c r="M27" s="26">
        <v>0</v>
      </c>
      <c r="N27" s="27">
        <f t="shared" si="2"/>
        <v>7850</v>
      </c>
      <c r="O27" s="130" t="s">
        <v>96</v>
      </c>
    </row>
    <row r="28" spans="2:18" ht="123" customHeight="1">
      <c r="B28" s="94">
        <v>4</v>
      </c>
      <c r="C28" s="132" t="s">
        <v>100</v>
      </c>
      <c r="D28" s="21" t="s">
        <v>39</v>
      </c>
      <c r="E28" s="22" t="s">
        <v>40</v>
      </c>
      <c r="F28" s="39" t="s">
        <v>60</v>
      </c>
      <c r="G28" s="39" t="s">
        <v>103</v>
      </c>
      <c r="H28" s="24">
        <v>45075</v>
      </c>
      <c r="I28" s="24">
        <v>45075</v>
      </c>
      <c r="J28" s="25">
        <v>77300</v>
      </c>
      <c r="K28" s="25">
        <v>0</v>
      </c>
      <c r="L28" s="25">
        <v>0</v>
      </c>
      <c r="M28" s="26">
        <v>0</v>
      </c>
      <c r="N28" s="27">
        <f t="shared" si="2"/>
        <v>77300</v>
      </c>
      <c r="O28" s="130" t="s">
        <v>96</v>
      </c>
    </row>
    <row r="29" spans="2:18" s="55" customFormat="1" ht="30">
      <c r="B29" s="49"/>
      <c r="C29" s="50"/>
      <c r="D29" s="51"/>
      <c r="E29" s="50"/>
      <c r="F29" s="50"/>
      <c r="G29" s="50"/>
      <c r="H29" s="51"/>
      <c r="I29" s="51"/>
      <c r="J29" s="52">
        <f>SUM(J15:J28)</f>
        <v>214450</v>
      </c>
      <c r="K29" s="52">
        <f>315000-L29</f>
        <v>127600</v>
      </c>
      <c r="L29" s="52">
        <v>187400</v>
      </c>
      <c r="M29" s="52">
        <f>SUM(M15:M28)</f>
        <v>0</v>
      </c>
      <c r="N29" s="53">
        <f>+SUM(J29:M29)</f>
        <v>529450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5" t="s">
        <v>41</v>
      </c>
      <c r="H36" s="155"/>
      <c r="I36" s="58"/>
      <c r="J36" s="155" t="s">
        <v>41</v>
      </c>
      <c r="K36" s="155"/>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6"/>
      <c r="L42" s="156"/>
      <c r="M42" s="156"/>
      <c r="N42" s="68"/>
      <c r="O42" s="7"/>
    </row>
    <row r="43" spans="2:15" s="72" customFormat="1" ht="27">
      <c r="B43" s="69"/>
      <c r="C43" s="70" t="s">
        <v>42</v>
      </c>
      <c r="D43" s="70"/>
      <c r="E43" s="70" t="s">
        <v>42</v>
      </c>
      <c r="F43" s="70"/>
      <c r="G43" s="150" t="s">
        <v>42</v>
      </c>
      <c r="H43" s="150"/>
      <c r="I43" s="70"/>
      <c r="J43" s="70"/>
      <c r="K43" s="157" t="s">
        <v>42</v>
      </c>
      <c r="L43" s="157"/>
      <c r="M43" s="157"/>
      <c r="N43" s="70"/>
      <c r="O43" s="71"/>
    </row>
    <row r="44" spans="2:15" s="72" customFormat="1" ht="27">
      <c r="B44" s="69"/>
      <c r="C44" s="70" t="s">
        <v>43</v>
      </c>
      <c r="E44" s="70" t="s">
        <v>44</v>
      </c>
      <c r="G44" s="72" t="s">
        <v>45</v>
      </c>
      <c r="I44" s="70"/>
      <c r="J44" s="70"/>
      <c r="K44" s="150" t="s">
        <v>46</v>
      </c>
      <c r="L44" s="150"/>
      <c r="M44" s="150"/>
      <c r="O44" s="73"/>
    </row>
    <row r="45" spans="2:15" s="72" customFormat="1" ht="27">
      <c r="B45" s="74"/>
      <c r="C45" s="75" t="s">
        <v>47</v>
      </c>
      <c r="D45" s="76"/>
      <c r="E45" s="75" t="s">
        <v>48</v>
      </c>
      <c r="F45" s="76"/>
      <c r="G45" s="76" t="s">
        <v>49</v>
      </c>
      <c r="H45" s="76"/>
      <c r="I45" s="75"/>
      <c r="J45" s="75"/>
      <c r="K45" s="151" t="s">
        <v>50</v>
      </c>
      <c r="L45" s="151"/>
      <c r="M45" s="151"/>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46"/>
  <sheetViews>
    <sheetView topLeftCell="B1" zoomScale="40" zoomScaleNormal="40" workbookViewId="0">
      <selection activeCell="C15" sqref="C15"/>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c r="O12" s="7"/>
    </row>
    <row r="13" spans="2:15" s="14" customFormat="1" ht="45">
      <c r="B13" s="10"/>
      <c r="C13" s="82" t="s">
        <v>114</v>
      </c>
      <c r="D13" s="11"/>
      <c r="E13" s="12"/>
      <c r="F13" s="11"/>
      <c r="G13" s="11"/>
      <c r="H13" s="11"/>
      <c r="I13" s="11"/>
      <c r="J13" s="11"/>
      <c r="K13" s="152" t="s">
        <v>6</v>
      </c>
      <c r="L13" s="153"/>
      <c r="M13" s="154"/>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37.25" customHeight="1">
      <c r="B26" s="43">
        <v>1</v>
      </c>
      <c r="C26" s="136" t="s">
        <v>115</v>
      </c>
      <c r="D26" s="21" t="s">
        <v>39</v>
      </c>
      <c r="E26" s="22" t="s">
        <v>40</v>
      </c>
      <c r="F26" s="137" t="s">
        <v>116</v>
      </c>
      <c r="G26" s="137" t="s">
        <v>117</v>
      </c>
      <c r="H26" s="44">
        <v>45084</v>
      </c>
      <c r="I26" s="44">
        <v>45087</v>
      </c>
      <c r="J26" s="25">
        <v>28900</v>
      </c>
      <c r="K26" s="25">
        <v>0</v>
      </c>
      <c r="L26" s="25">
        <v>0</v>
      </c>
      <c r="M26" s="26">
        <v>0</v>
      </c>
      <c r="N26" s="27">
        <f t="shared" ref="N26:N28" si="3">+SUM(J26:M26)</f>
        <v>28900</v>
      </c>
      <c r="O26" s="133" t="s">
        <v>118</v>
      </c>
    </row>
    <row r="27" spans="2:18" ht="137.25" customHeight="1">
      <c r="B27" s="43"/>
      <c r="C27" s="132"/>
      <c r="D27" s="21" t="s">
        <v>39</v>
      </c>
      <c r="E27" s="22" t="s">
        <v>40</v>
      </c>
      <c r="F27" s="104"/>
      <c r="G27" s="104"/>
      <c r="H27" s="105"/>
      <c r="I27" s="105"/>
      <c r="J27" s="25">
        <v>0</v>
      </c>
      <c r="K27" s="25">
        <v>0</v>
      </c>
      <c r="L27" s="25">
        <v>0</v>
      </c>
      <c r="M27" s="26">
        <v>0</v>
      </c>
      <c r="N27" s="27">
        <f t="shared" si="3"/>
        <v>0</v>
      </c>
      <c r="O27" s="32"/>
    </row>
    <row r="28" spans="2:18" ht="123" customHeight="1">
      <c r="B28" s="94"/>
      <c r="C28" s="132"/>
      <c r="D28" s="21" t="s">
        <v>39</v>
      </c>
      <c r="E28" s="22" t="s">
        <v>40</v>
      </c>
      <c r="F28" s="104"/>
      <c r="G28" s="104"/>
      <c r="H28" s="105"/>
      <c r="I28" s="105"/>
      <c r="J28" s="25">
        <v>0</v>
      </c>
      <c r="K28" s="25">
        <v>0</v>
      </c>
      <c r="L28" s="25">
        <v>0</v>
      </c>
      <c r="M28" s="26">
        <v>0</v>
      </c>
      <c r="N28" s="27">
        <f t="shared" si="3"/>
        <v>0</v>
      </c>
      <c r="O28" s="32"/>
    </row>
    <row r="29" spans="2:18" s="55" customFormat="1" ht="30">
      <c r="B29" s="49"/>
      <c r="C29" s="50"/>
      <c r="D29" s="51"/>
      <c r="E29" s="50"/>
      <c r="F29" s="50"/>
      <c r="G29" s="50"/>
      <c r="H29" s="51"/>
      <c r="I29" s="51"/>
      <c r="J29" s="52">
        <f>SUM(J15:J28)</f>
        <v>28900</v>
      </c>
      <c r="K29" s="52">
        <f>315000-L29</f>
        <v>127600</v>
      </c>
      <c r="L29" s="52">
        <v>187400</v>
      </c>
      <c r="M29" s="52">
        <f>SUM(M15:M28)</f>
        <v>0</v>
      </c>
      <c r="N29" s="53">
        <f>+SUM(J29:M29)</f>
        <v>343900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5" t="s">
        <v>41</v>
      </c>
      <c r="H36" s="155"/>
      <c r="I36" s="58"/>
      <c r="J36" s="155" t="s">
        <v>41</v>
      </c>
      <c r="K36" s="155"/>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6"/>
      <c r="L42" s="156"/>
      <c r="M42" s="156"/>
      <c r="N42" s="68"/>
      <c r="O42" s="7"/>
    </row>
    <row r="43" spans="2:15" s="72" customFormat="1" ht="27">
      <c r="B43" s="69"/>
      <c r="C43" s="70" t="s">
        <v>42</v>
      </c>
      <c r="D43" s="70"/>
      <c r="E43" s="70" t="s">
        <v>42</v>
      </c>
      <c r="F43" s="70"/>
      <c r="G43" s="150" t="s">
        <v>42</v>
      </c>
      <c r="H43" s="150"/>
      <c r="I43" s="70"/>
      <c r="J43" s="70"/>
      <c r="K43" s="157" t="s">
        <v>42</v>
      </c>
      <c r="L43" s="157"/>
      <c r="M43" s="157"/>
      <c r="N43" s="70"/>
      <c r="O43" s="71"/>
    </row>
    <row r="44" spans="2:15" s="72" customFormat="1" ht="27">
      <c r="B44" s="69"/>
      <c r="C44" s="70" t="s">
        <v>43</v>
      </c>
      <c r="E44" s="70" t="s">
        <v>44</v>
      </c>
      <c r="G44" s="72" t="s">
        <v>45</v>
      </c>
      <c r="I44" s="70"/>
      <c r="J44" s="70"/>
      <c r="K44" s="150" t="s">
        <v>46</v>
      </c>
      <c r="L44" s="150"/>
      <c r="M44" s="150"/>
      <c r="O44" s="73"/>
    </row>
    <row r="45" spans="2:15" s="72" customFormat="1" ht="27">
      <c r="B45" s="74"/>
      <c r="C45" s="75" t="s">
        <v>47</v>
      </c>
      <c r="D45" s="76"/>
      <c r="E45" s="75" t="s">
        <v>48</v>
      </c>
      <c r="F45" s="76"/>
      <c r="G45" s="76" t="s">
        <v>49</v>
      </c>
      <c r="H45" s="76"/>
      <c r="I45" s="75"/>
      <c r="J45" s="75"/>
      <c r="K45" s="151" t="s">
        <v>50</v>
      </c>
      <c r="L45" s="151"/>
      <c r="M45" s="151"/>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46"/>
  <sheetViews>
    <sheetView tabSelected="1" topLeftCell="A24" zoomScale="40" zoomScaleNormal="40" workbookViewId="0">
      <selection activeCell="N59" sqref="N5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1" t="s">
        <v>0</v>
      </c>
      <c r="C6" s="142"/>
      <c r="D6" s="142"/>
      <c r="E6" s="142"/>
      <c r="F6" s="142"/>
      <c r="G6" s="142"/>
      <c r="H6" s="142"/>
      <c r="I6" s="142"/>
      <c r="J6" s="142"/>
      <c r="K6" s="142"/>
      <c r="L6" s="142"/>
      <c r="M6" s="142"/>
      <c r="N6" s="142"/>
      <c r="O6" s="143"/>
    </row>
    <row r="7" spans="2:15" ht="15.75">
      <c r="B7" s="141" t="s">
        <v>1</v>
      </c>
      <c r="C7" s="142"/>
      <c r="D7" s="142"/>
      <c r="E7" s="142"/>
      <c r="F7" s="142"/>
      <c r="G7" s="142"/>
      <c r="H7" s="142"/>
      <c r="I7" s="142"/>
      <c r="J7" s="142"/>
      <c r="K7" s="142"/>
      <c r="L7" s="142"/>
      <c r="M7" s="142"/>
      <c r="N7" s="142"/>
      <c r="O7" s="143"/>
    </row>
    <row r="8" spans="2:15" ht="30">
      <c r="B8" s="144" t="s">
        <v>2</v>
      </c>
      <c r="C8" s="145"/>
      <c r="D8" s="145"/>
      <c r="E8" s="145"/>
      <c r="F8" s="145"/>
      <c r="G8" s="145"/>
      <c r="H8" s="145"/>
      <c r="I8" s="145"/>
      <c r="J8" s="145"/>
      <c r="K8" s="145"/>
      <c r="L8" s="145"/>
      <c r="M8" s="145"/>
      <c r="N8" s="145"/>
      <c r="O8" s="146"/>
    </row>
    <row r="9" spans="2:15" ht="30">
      <c r="B9" s="144" t="s">
        <v>3</v>
      </c>
      <c r="C9" s="145"/>
      <c r="D9" s="145"/>
      <c r="E9" s="145"/>
      <c r="F9" s="145"/>
      <c r="G9" s="145"/>
      <c r="H9" s="145"/>
      <c r="I9" s="145"/>
      <c r="J9" s="145"/>
      <c r="K9" s="145"/>
      <c r="L9" s="145"/>
      <c r="M9" s="145"/>
      <c r="N9" s="145"/>
      <c r="O9" s="146"/>
    </row>
    <row r="10" spans="2:15" ht="30">
      <c r="B10" s="147" t="s">
        <v>54</v>
      </c>
      <c r="C10" s="148"/>
      <c r="D10" s="148"/>
      <c r="E10" s="148"/>
      <c r="F10" s="148"/>
      <c r="G10" s="148"/>
      <c r="H10" s="148"/>
      <c r="I10" s="148"/>
      <c r="J10" s="148"/>
      <c r="K10" s="148"/>
      <c r="L10" s="148"/>
      <c r="M10" s="148"/>
      <c r="N10" s="148"/>
      <c r="O10" s="149"/>
    </row>
    <row r="11" spans="2:15" ht="27.75">
      <c r="B11" s="138" t="s">
        <v>4</v>
      </c>
      <c r="C11" s="139"/>
      <c r="D11" s="139"/>
      <c r="E11" s="139"/>
      <c r="F11" s="139"/>
      <c r="G11" s="139"/>
      <c r="H11" s="139"/>
      <c r="I11" s="139"/>
      <c r="J11" s="139"/>
      <c r="K11" s="139"/>
      <c r="L11" s="139"/>
      <c r="M11" s="139"/>
      <c r="N11" s="139"/>
      <c r="O11" s="140"/>
    </row>
    <row r="12" spans="2:15" ht="27.75">
      <c r="B12" s="8"/>
      <c r="C12" s="9"/>
      <c r="O12" s="7"/>
    </row>
    <row r="13" spans="2:15" s="14" customFormat="1" ht="45">
      <c r="B13" s="10"/>
      <c r="C13" s="82" t="s">
        <v>113</v>
      </c>
      <c r="D13" s="11"/>
      <c r="E13" s="12"/>
      <c r="F13" s="11"/>
      <c r="G13" s="11"/>
      <c r="H13" s="11"/>
      <c r="I13" s="11"/>
      <c r="J13" s="11"/>
      <c r="K13" s="152" t="s">
        <v>6</v>
      </c>
      <c r="L13" s="153"/>
      <c r="M13" s="154"/>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27.5">
      <c r="B26" s="131">
        <v>1</v>
      </c>
      <c r="C26" s="134" t="s">
        <v>106</v>
      </c>
      <c r="D26" s="21" t="s">
        <v>39</v>
      </c>
      <c r="E26" s="22" t="s">
        <v>40</v>
      </c>
      <c r="F26" s="35" t="s">
        <v>60</v>
      </c>
      <c r="G26" s="35" t="s">
        <v>109</v>
      </c>
      <c r="H26" s="135">
        <v>45122</v>
      </c>
      <c r="I26" s="135">
        <v>45123</v>
      </c>
      <c r="J26" s="25">
        <v>20100</v>
      </c>
      <c r="K26" s="25">
        <v>0</v>
      </c>
      <c r="L26" s="25">
        <v>0</v>
      </c>
      <c r="M26" s="26">
        <v>0</v>
      </c>
      <c r="N26" s="27">
        <f t="shared" ref="N26:N28" si="3">+SUM(J26:M26)</f>
        <v>20100</v>
      </c>
      <c r="O26" s="133"/>
    </row>
    <row r="27" spans="2:18" ht="127.5">
      <c r="B27" s="131">
        <v>2</v>
      </c>
      <c r="C27" s="134" t="s">
        <v>107</v>
      </c>
      <c r="D27" s="21" t="s">
        <v>39</v>
      </c>
      <c r="E27" s="22" t="s">
        <v>40</v>
      </c>
      <c r="F27" s="35" t="s">
        <v>110</v>
      </c>
      <c r="G27" s="35" t="s">
        <v>111</v>
      </c>
      <c r="H27" s="135">
        <v>45128</v>
      </c>
      <c r="I27" s="135">
        <v>45129</v>
      </c>
      <c r="J27" s="25">
        <v>41600</v>
      </c>
      <c r="K27" s="25">
        <v>0</v>
      </c>
      <c r="L27" s="25">
        <v>0</v>
      </c>
      <c r="M27" s="26">
        <v>0</v>
      </c>
      <c r="N27" s="27">
        <f t="shared" si="3"/>
        <v>41600</v>
      </c>
      <c r="O27" s="32"/>
    </row>
    <row r="28" spans="2:18" ht="127.5">
      <c r="B28" s="131">
        <v>3</v>
      </c>
      <c r="C28" s="134" t="s">
        <v>108</v>
      </c>
      <c r="D28" s="21" t="s">
        <v>39</v>
      </c>
      <c r="E28" s="22" t="s">
        <v>40</v>
      </c>
      <c r="F28" s="35" t="s">
        <v>60</v>
      </c>
      <c r="G28" s="35" t="s">
        <v>112</v>
      </c>
      <c r="H28" s="135">
        <v>45136</v>
      </c>
      <c r="I28" s="135">
        <v>45137</v>
      </c>
      <c r="J28" s="25">
        <v>49900</v>
      </c>
      <c r="K28" s="25">
        <v>0</v>
      </c>
      <c r="L28" s="25">
        <v>0</v>
      </c>
      <c r="M28" s="26">
        <v>0</v>
      </c>
      <c r="N28" s="27">
        <f t="shared" si="3"/>
        <v>49900</v>
      </c>
      <c r="O28" s="32"/>
    </row>
    <row r="29" spans="2:18" s="55" customFormat="1" ht="30">
      <c r="B29" s="49"/>
      <c r="C29" s="50"/>
      <c r="D29" s="51"/>
      <c r="E29" s="50"/>
      <c r="F29" s="50"/>
      <c r="G29" s="50"/>
      <c r="H29" s="51"/>
      <c r="I29" s="51"/>
      <c r="J29" s="52">
        <f>SUM(J15:J28)</f>
        <v>111600</v>
      </c>
      <c r="K29" s="52">
        <f>315000-L29</f>
        <v>123700</v>
      </c>
      <c r="L29" s="52">
        <v>191300</v>
      </c>
      <c r="M29" s="52">
        <f>SUM(M15:M28)</f>
        <v>0</v>
      </c>
      <c r="N29" s="53">
        <f>+SUM(J29:M29)</f>
        <v>426600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5" t="s">
        <v>41</v>
      </c>
      <c r="H36" s="155"/>
      <c r="I36" s="58"/>
      <c r="J36" s="155" t="s">
        <v>41</v>
      </c>
      <c r="K36" s="155"/>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6"/>
      <c r="L42" s="156"/>
      <c r="M42" s="156"/>
      <c r="N42" s="68"/>
      <c r="O42" s="7"/>
    </row>
    <row r="43" spans="2:15" s="72" customFormat="1" ht="27">
      <c r="B43" s="69"/>
      <c r="C43" s="70" t="s">
        <v>42</v>
      </c>
      <c r="D43" s="70"/>
      <c r="E43" s="70" t="s">
        <v>42</v>
      </c>
      <c r="F43" s="70"/>
      <c r="G43" s="150" t="s">
        <v>42</v>
      </c>
      <c r="H43" s="150"/>
      <c r="I43" s="70"/>
      <c r="J43" s="70"/>
      <c r="K43" s="157" t="s">
        <v>42</v>
      </c>
      <c r="L43" s="157"/>
      <c r="M43" s="157"/>
      <c r="N43" s="70"/>
      <c r="O43" s="71"/>
    </row>
    <row r="44" spans="2:15" s="72" customFormat="1" ht="27">
      <c r="B44" s="69"/>
      <c r="C44" s="70" t="s">
        <v>43</v>
      </c>
      <c r="E44" s="70" t="s">
        <v>44</v>
      </c>
      <c r="G44" s="72" t="s">
        <v>45</v>
      </c>
      <c r="I44" s="70"/>
      <c r="J44" s="70"/>
      <c r="K44" s="150" t="s">
        <v>46</v>
      </c>
      <c r="L44" s="150"/>
      <c r="M44" s="150"/>
      <c r="O44" s="73"/>
    </row>
    <row r="45" spans="2:15" s="72" customFormat="1" ht="27">
      <c r="B45" s="74"/>
      <c r="C45" s="75" t="s">
        <v>47</v>
      </c>
      <c r="D45" s="76"/>
      <c r="E45" s="75" t="s">
        <v>48</v>
      </c>
      <c r="F45" s="76"/>
      <c r="G45" s="76" t="s">
        <v>49</v>
      </c>
      <c r="H45" s="76"/>
      <c r="I45" s="75"/>
      <c r="J45" s="75"/>
      <c r="K45" s="151" t="s">
        <v>50</v>
      </c>
      <c r="L45" s="151"/>
      <c r="M45" s="151"/>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Ene</vt:lpstr>
      <vt:lpstr>Feb</vt:lpstr>
      <vt:lpstr>Mar</vt:lpstr>
      <vt:lpstr>Abril</vt:lpstr>
      <vt:lpstr>Mayo</vt:lpstr>
      <vt:lpstr>Junio</vt:lpstr>
      <vt:lpstr>Julio</vt:lpstr>
      <vt:lpstr>Abril!Área_de_impresión</vt:lpstr>
      <vt:lpstr>Ene!Área_de_impresión</vt:lpstr>
      <vt:lpstr>Feb!Área_de_impresión</vt:lpstr>
      <vt:lpstr>Julio!Área_de_impresión</vt:lpstr>
      <vt:lpstr>Junio!Área_de_impresión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Alsiwin Alfonso Ruiz Suero</cp:lastModifiedBy>
  <cp:lastPrinted>2023-08-31T18:02:53Z</cp:lastPrinted>
  <dcterms:created xsi:type="dcterms:W3CDTF">2022-02-07T17:18:11Z</dcterms:created>
  <dcterms:modified xsi:type="dcterms:W3CDTF">2023-08-31T18:09:15Z</dcterms:modified>
</cp:coreProperties>
</file>