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3- PLANIFICACION Y DESARROLLO 2022\1.-INDICADORES 2023\Junio  2023\"/>
    </mc:Choice>
  </mc:AlternateContent>
  <bookViews>
    <workbookView xWindow="0" yWindow="0" windowWidth="20490" windowHeight="7155" activeTab="5"/>
  </bookViews>
  <sheets>
    <sheet name="Ene" sheetId="1" r:id="rId1"/>
    <sheet name="Feb" sheetId="2" r:id="rId2"/>
    <sheet name="Mar" sheetId="3" r:id="rId3"/>
    <sheet name="Abril" sheetId="4" r:id="rId4"/>
    <sheet name="Mayo" sheetId="5" r:id="rId5"/>
    <sheet name="Junio" sheetId="6" r:id="rId6"/>
  </sheets>
  <definedNames>
    <definedName name="_xlnm.Print_Area" localSheetId="3">Abril!$A$1:$O$43</definedName>
    <definedName name="_xlnm.Print_Area" localSheetId="0">Ene!$A$1:$O$45</definedName>
    <definedName name="_xlnm.Print_Area" localSheetId="1">Feb!$A$1:$O$46</definedName>
    <definedName name="_xlnm.Print_Area" localSheetId="5">Junio!$A$1:$O$45</definedName>
    <definedName name="_xlnm.Print_Area" localSheetId="2">Mar!$A$1:$O$45</definedName>
    <definedName name="_xlnm.Print_Area" localSheetId="4">Mayo!$A$1:$O$45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6" l="1"/>
  <c r="N27" i="6"/>
  <c r="N26" i="6"/>
  <c r="N18" i="6"/>
  <c r="M29" i="6"/>
  <c r="K29" i="6"/>
  <c r="J29" i="6"/>
  <c r="N25" i="6"/>
  <c r="N24" i="6"/>
  <c r="N23" i="6"/>
  <c r="N22" i="6"/>
  <c r="N21" i="6"/>
  <c r="N20" i="6"/>
  <c r="N19" i="6"/>
  <c r="R17" i="6"/>
  <c r="N17" i="6"/>
  <c r="N16" i="6"/>
  <c r="N15" i="6"/>
  <c r="N29" i="6" l="1"/>
  <c r="N29" i="5"/>
  <c r="K29" i="5" l="1"/>
  <c r="N18" i="5"/>
  <c r="N17" i="5"/>
  <c r="N28" i="5"/>
  <c r="N27" i="5"/>
  <c r="N26" i="5"/>
  <c r="M29" i="5" l="1"/>
  <c r="J29" i="5"/>
  <c r="N25" i="5"/>
  <c r="N24" i="5"/>
  <c r="N23" i="5"/>
  <c r="N22" i="5"/>
  <c r="N21" i="5"/>
  <c r="N20" i="5"/>
  <c r="N19" i="5"/>
  <c r="R17" i="5"/>
  <c r="N16" i="5"/>
  <c r="N15" i="5"/>
  <c r="N17" i="4" l="1"/>
  <c r="K27" i="4" l="1"/>
  <c r="M27" i="4" l="1"/>
  <c r="N26" i="4"/>
  <c r="J27" i="4"/>
  <c r="N25" i="4"/>
  <c r="N24" i="4"/>
  <c r="N23" i="4"/>
  <c r="N22" i="4"/>
  <c r="N21" i="4"/>
  <c r="N20" i="4"/>
  <c r="N19" i="4"/>
  <c r="N18" i="4"/>
  <c r="R17" i="4"/>
  <c r="N16" i="4"/>
  <c r="N15" i="4"/>
  <c r="N27" i="4" l="1"/>
  <c r="N29" i="3"/>
  <c r="K29" i="3" l="1"/>
  <c r="M29" i="3"/>
  <c r="N28" i="3"/>
  <c r="N27" i="3"/>
  <c r="N26" i="3"/>
  <c r="J29" i="3" l="1"/>
  <c r="N25" i="3"/>
  <c r="N24" i="3"/>
  <c r="N23" i="3"/>
  <c r="N22" i="3"/>
  <c r="N21" i="3"/>
  <c r="N20" i="3"/>
  <c r="N19" i="3"/>
  <c r="N18" i="3"/>
  <c r="R17" i="3"/>
  <c r="N17" i="3"/>
  <c r="N16" i="3"/>
  <c r="N15" i="3"/>
  <c r="N30" i="2" l="1"/>
  <c r="K30" i="2"/>
  <c r="N28" i="2" l="1"/>
  <c r="N27" i="2"/>
  <c r="N29" i="2" l="1"/>
  <c r="N26" i="2"/>
  <c r="M30" i="2"/>
  <c r="J30" i="2"/>
  <c r="N25" i="2"/>
  <c r="N24" i="2"/>
  <c r="N23" i="2"/>
  <c r="N22" i="2"/>
  <c r="N21" i="2"/>
  <c r="N20" i="2"/>
  <c r="N19" i="2"/>
  <c r="N18" i="2"/>
  <c r="R17" i="2"/>
  <c r="N17" i="2"/>
  <c r="N16" i="2"/>
  <c r="N15" i="2"/>
  <c r="N26" i="1" l="1"/>
  <c r="K29" i="1" l="1"/>
  <c r="M29" i="1" l="1"/>
  <c r="L29" i="1"/>
  <c r="J29" i="1"/>
  <c r="N28" i="1"/>
  <c r="N27" i="1"/>
  <c r="N25" i="1"/>
  <c r="N24" i="1"/>
  <c r="N23" i="1"/>
  <c r="N22" i="1"/>
  <c r="N21" i="1"/>
  <c r="N20" i="1"/>
  <c r="N19" i="1"/>
  <c r="N18" i="1"/>
  <c r="R17" i="1"/>
  <c r="N17" i="1"/>
  <c r="N16" i="1"/>
  <c r="N15" i="1"/>
  <c r="N29" i="1" l="1"/>
</calcChain>
</file>

<file path=xl/sharedStrings.xml><?xml version="1.0" encoding="utf-8"?>
<sst xmlns="http://schemas.openxmlformats.org/spreadsheetml/2006/main" count="467" uniqueCount="111">
  <si>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</si>
  <si>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</si>
  <si>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</si>
  <si>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</si>
  <si>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</si>
  <si>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</si>
  <si>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</si>
  <si>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</si>
  <si>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</si>
  <si>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</si>
  <si>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</si>
  <si>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</si>
  <si>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</si>
  <si>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</si>
  <si>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</si>
  <si>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</si>
  <si>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</si>
  <si>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</si>
  <si>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</si>
  <si>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</si>
  <si>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</si>
  <si>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</si>
  <si>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</si>
  <si>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</si>
  <si>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</si>
  <si>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</si>
  <si>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</si>
  <si>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</si>
  <si>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</si>
  <si>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</si>
  <si>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</si>
  <si>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</si>
  <si>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</si>
  <si>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</si>
  <si>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</si>
  <si>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</si>
  <si>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</si>
  <si>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</si>
  <si>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</si>
  <si>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</si>
  <si>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</si>
  <si>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</si>
  <si>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</si>
  <si>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</si>
  <si>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</si>
  <si>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</si>
  <si>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</si>
  <si>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</si>
  <si>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</si>
  <si>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</si>
  <si>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</si>
  <si>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Gastos de Combustibles Locales (Gasolina)</t>
  </si>
  <si>
    <t>Gastos de Combustibles por Imprevistos y/o apoyos (Gasolina)</t>
  </si>
  <si>
    <t>Enero, 2023</t>
  </si>
  <si>
    <t>PLAN OPERATIVO ANUAL 2023</t>
  </si>
  <si>
    <r>
      <t xml:space="preserve">Del 13 al 13 de enero, se realizó un viaje a la provincia de la Romana sosteniendo una Reunión con el Director de la fundación </t>
    </r>
    <r>
      <rPr>
        <b/>
        <sz val="16"/>
        <color theme="1"/>
        <rFont val="Calibri"/>
        <family val="2"/>
        <scheme val="minor"/>
      </rPr>
      <t>El buen Samaritano, Sr. Moises Sifren</t>
    </r>
    <r>
      <rPr>
        <sz val="16"/>
        <color theme="1"/>
        <rFont val="Calibri"/>
        <family val="2"/>
        <scheme val="minor"/>
      </rPr>
      <t xml:space="preserve"> con la finalidad de socializar y recibir la Donaciones diferentes tipos de medicamentos y medicinas prenatales con la finalidad de ser distribuidas en las diferentes provincias fronterizas.</t>
    </r>
  </si>
  <si>
    <r>
      <t xml:space="preserve">Del l 18 al 18 de enero, se realizó un viaje al municipio de </t>
    </r>
    <r>
      <rPr>
        <b/>
        <sz val="16"/>
        <color theme="1"/>
        <rFont val="Calibri"/>
        <family val="2"/>
        <scheme val="minor"/>
      </rPr>
      <t>sabana cruz</t>
    </r>
    <r>
      <rPr>
        <sz val="16"/>
        <color theme="1"/>
        <rFont val="Calibri"/>
        <family val="2"/>
        <scheme val="minor"/>
      </rPr>
      <t xml:space="preserve">, provincia </t>
    </r>
    <r>
      <rPr>
        <b/>
        <sz val="16"/>
        <color theme="1"/>
        <rFont val="Calibri"/>
        <family val="2"/>
        <scheme val="minor"/>
      </rPr>
      <t>Elías piña,</t>
    </r>
    <r>
      <rPr>
        <sz val="16"/>
        <color theme="1"/>
        <rFont val="Calibri"/>
        <family val="2"/>
        <scheme val="minor"/>
      </rPr>
      <t xml:space="preserve"> haciendo entrega de diferentes tipos de medicamentos y Votaminas prenatales en el </t>
    </r>
    <r>
      <rPr>
        <b/>
        <sz val="16"/>
        <color theme="1"/>
        <rFont val="Calibri"/>
        <family val="2"/>
        <scheme val="minor"/>
      </rPr>
      <t>hospital municipal de sabana cruz,</t>
    </r>
    <r>
      <rPr>
        <sz val="16"/>
        <color theme="1"/>
        <rFont val="Calibri"/>
        <family val="2"/>
        <scheme val="minor"/>
      </rPr>
      <t xml:space="preserve"> los cuales fueron donados por la fundación el buen samaritano</t>
    </r>
  </si>
  <si>
    <r>
      <t xml:space="preserve">Del 26 al 29 de enero, se realizó un viaje al municipio de </t>
    </r>
    <r>
      <rPr>
        <b/>
        <sz val="16"/>
        <color theme="1"/>
        <rFont val="Calibri"/>
        <family val="2"/>
        <scheme val="minor"/>
      </rPr>
      <t xml:space="preserve">Banica, provincia Elías piña, integrada por </t>
    </r>
    <r>
      <rPr>
        <sz val="16"/>
        <color theme="1"/>
        <rFont val="Calibri"/>
        <family val="2"/>
        <scheme val="minor"/>
      </rPr>
      <t xml:space="preserve"> una comitiva en representación del Embajador /Director  de esta institución, haciendo entrega de vitaminas prenatales y otros medicamentos al centro de </t>
    </r>
    <r>
      <rPr>
        <b/>
        <sz val="16"/>
        <color theme="1"/>
        <rFont val="Calibri"/>
        <family val="2"/>
        <scheme val="minor"/>
      </rPr>
      <t>salud de Banica, los cuales fueron donados por la fundación el buen samaritano.</t>
    </r>
  </si>
  <si>
    <t>La Romana (En socializacion)</t>
  </si>
  <si>
    <t>Varios</t>
  </si>
  <si>
    <t>Elias Piña</t>
  </si>
  <si>
    <t>Sabana Cruz</t>
  </si>
  <si>
    <t>Banica</t>
  </si>
  <si>
    <t>Aun no habia asignacion de combustibles</t>
  </si>
  <si>
    <t>Viaje realizado a los municipios de loma de cabrera y chacuey de la provincia Dajabon y al municipio de Rio Limpio de la provincia Elías piña, realizando  entrega  de diferentes tipos de medicamentos a estos municipio, donados por la fundación  el buen samaritano.</t>
  </si>
  <si>
    <t>Viaje realizado a los municipios de cañongo y Santiago de cruz de la provincia Dajabon y los municipio de Partido y Villa los Almácigos de la  provincia Santiago Rodríguez, realizando entrega   de diferentes tipos de medicamentos a estos municipio y hogar de anciano,  donados por la fundacion el buen  samaritano</t>
  </si>
  <si>
    <t>Viaje realizado a los municipios de jimani y la descubierta de la provincia  independencia y la provincia  pedernales realizando entrega de diferentes tipos de medicamentos a los hospitales y UNAPS de estos municipios, donados por la fundación el buen samaritano y entregando  banderas  dominicana a puestos militares y estaciones de bomberos de estas provincia.</t>
  </si>
  <si>
    <r>
      <t>Viaje realizado a la provincia de pedernales, participando en el primer palazo del inicio de la construcción de los dos primeros hoteles, anticipados en el proyecto de desarrollo turístico de esta provincia ,</t>
    </r>
    <r>
      <rPr>
        <b/>
        <sz val="16"/>
        <color theme="1"/>
        <rFont val="Calibri"/>
        <family val="2"/>
        <scheme val="minor"/>
      </rPr>
      <t>IBEROSTAR E INCLUSIVE LA COLECTION PART OF WORLD OF HYATT</t>
    </r>
    <r>
      <rPr>
        <sz val="16"/>
        <color theme="1"/>
        <rFont val="Calibri"/>
        <family val="2"/>
        <scheme val="minor"/>
      </rPr>
      <t>, celebrado el domingo 5 de febrero 2023 a las 10 am en la carretera de cabo rojo.</t>
    </r>
  </si>
  <si>
    <t>Perdernales</t>
  </si>
  <si>
    <t>Pedernanles</t>
  </si>
  <si>
    <t>Dajabon y Elias Piña</t>
  </si>
  <si>
    <t>Chacuey, Loma de Cabrera y Rio Limpio</t>
  </si>
  <si>
    <t>Santiago Rodrigues y Dajabon</t>
  </si>
  <si>
    <t>Partido, Villa los almacigos y Santiago de la Cruz</t>
  </si>
  <si>
    <t>Pedernales e Independencia</t>
  </si>
  <si>
    <t>Pedernales, Jimani, las descubierta</t>
  </si>
  <si>
    <t>Se planeò en reunion rutinaria en oficina CNF</t>
  </si>
  <si>
    <t>Marzo</t>
  </si>
  <si>
    <t>Las Trincheras, Villa Vazquez</t>
  </si>
  <si>
    <t>Montecristi</t>
  </si>
  <si>
    <t>Rancho la Guardia,  Juan Santiago y Hondo Valle</t>
  </si>
  <si>
    <t>Provincia Elias Piña</t>
  </si>
  <si>
    <t>Independencia, Enriqueillo, y Barahona</t>
  </si>
  <si>
    <t>Independencia y Barahona</t>
  </si>
  <si>
    <t>Actividades planeadas en oficinas de CNF</t>
  </si>
  <si>
    <r>
      <t xml:space="preserve">Un equipo del </t>
    </r>
    <r>
      <rPr>
        <b/>
        <sz val="18"/>
        <color theme="1"/>
        <rFont val="Calibri"/>
        <family val="2"/>
        <scheme val="minor"/>
      </rPr>
      <t>Consejo Nacional de Fronteras</t>
    </r>
    <r>
      <rPr>
        <sz val="18"/>
        <color theme="1"/>
        <rFont val="Calibri"/>
        <family val="2"/>
        <scheme val="minor"/>
      </rPr>
      <t xml:space="preserve"> realizó un viaje al sector </t>
    </r>
    <r>
      <rPr>
        <b/>
        <sz val="18"/>
        <color theme="1"/>
        <rFont val="Calibri"/>
        <family val="2"/>
        <scheme val="minor"/>
      </rPr>
      <t>La Trinchera de Villa Vásquez Provincia Montecristi,</t>
    </r>
    <r>
      <rPr>
        <sz val="18"/>
        <color theme="1"/>
        <rFont val="Calibri"/>
        <family val="2"/>
        <scheme val="minor"/>
      </rPr>
      <t xml:space="preserve"> participando en la jornada médica, conjuntamente con la  </t>
    </r>
    <r>
      <rPr>
        <b/>
        <sz val="18"/>
        <color theme="1"/>
        <rFont val="Calibri"/>
        <family val="2"/>
        <scheme val="minor"/>
      </rPr>
      <t>Iglesia de Dios Pentecosta</t>
    </r>
    <r>
      <rPr>
        <sz val="18"/>
        <color theme="1"/>
        <rFont val="Calibri"/>
        <family val="2"/>
        <scheme val="minor"/>
      </rPr>
      <t xml:space="preserve">l, en el cual se entregaron diferentes tipos de medicamentos,   donados por la </t>
    </r>
    <r>
      <rPr>
        <b/>
        <sz val="18"/>
        <color theme="1"/>
        <rFont val="Calibri"/>
        <family val="2"/>
        <scheme val="minor"/>
      </rPr>
      <t>Fundación el Buen Samaritano</t>
    </r>
    <r>
      <rPr>
        <sz val="18"/>
        <color theme="1"/>
        <rFont val="Calibri"/>
        <family val="2"/>
        <scheme val="minor"/>
      </rPr>
      <t>, además  se entregaron banderas a los destacamentos y puestos militares de esta provincia.</t>
    </r>
  </si>
  <si>
    <r>
      <t xml:space="preserve">Un equipo del </t>
    </r>
    <r>
      <rPr>
        <b/>
        <sz val="18"/>
        <color theme="1"/>
        <rFont val="Calibri"/>
        <family val="2"/>
        <scheme val="minor"/>
      </rPr>
      <t>Consejo Nacional de Fronteras</t>
    </r>
    <r>
      <rPr>
        <sz val="18"/>
        <color theme="1"/>
        <rFont val="Calibri"/>
        <family val="2"/>
        <scheme val="minor"/>
      </rPr>
      <t xml:space="preserve"> realizo un viaje recorrido a los municipios </t>
    </r>
    <r>
      <rPr>
        <b/>
        <sz val="18"/>
        <color theme="1"/>
        <rFont val="Calibri"/>
        <family val="2"/>
        <scheme val="minor"/>
      </rPr>
      <t>Juan Santiago, Rancho la Guardia y Hondo Valle, de la provincia Elías Piña,</t>
    </r>
    <r>
      <rPr>
        <sz val="18"/>
        <color theme="1"/>
        <rFont val="Calibri"/>
        <family val="2"/>
        <scheme val="minor"/>
      </rPr>
      <t xml:space="preserve"> llevando donaciones de diferentes tipos de medicamentos a hospitales y Unidades de Atención Primarias de estos municipios, donados por la fundación el buen samaritano.</t>
    </r>
  </si>
  <si>
    <r>
      <t xml:space="preserve">Un Equipo del </t>
    </r>
    <r>
      <rPr>
        <b/>
        <sz val="18"/>
        <color theme="1"/>
        <rFont val="Calibri"/>
        <family val="2"/>
        <scheme val="minor"/>
      </rPr>
      <t>Consejo Nacional de Fronteras</t>
    </r>
    <r>
      <rPr>
        <sz val="18"/>
        <color theme="1"/>
        <rFont val="Calibri"/>
        <family val="2"/>
        <scheme val="minor"/>
      </rPr>
      <t xml:space="preserve"> realizo un viaje a las provincias de </t>
    </r>
    <r>
      <rPr>
        <b/>
        <sz val="18"/>
        <color theme="1"/>
        <rFont val="Calibri"/>
        <family val="2"/>
        <scheme val="minor"/>
      </rPr>
      <t>Barahona e independencia participando en el 1er Foro de Desarrollo de la Zona Fronteriza Sur a celebrarse en esta la provincia</t>
    </r>
    <r>
      <rPr>
        <sz val="18"/>
        <color theme="1"/>
        <rFont val="Calibri"/>
        <family val="2"/>
        <scheme val="minor"/>
      </rPr>
      <t xml:space="preserve">, en el </t>
    </r>
    <r>
      <rPr>
        <b/>
        <sz val="18"/>
        <color theme="1"/>
        <rFont val="Calibri"/>
        <family val="2"/>
        <scheme val="minor"/>
      </rPr>
      <t xml:space="preserve">salón multiuso </t>
    </r>
    <r>
      <rPr>
        <sz val="18"/>
        <color theme="1"/>
        <rFont val="Calibri"/>
        <family val="2"/>
        <scheme val="minor"/>
      </rPr>
      <t xml:space="preserve">Prof. Luis Díaz, de la universidad Catolica Tecnologica de Barahona, </t>
    </r>
    <r>
      <rPr>
        <b/>
        <sz val="18"/>
        <color theme="1"/>
        <rFont val="Calibri"/>
        <family val="2"/>
        <scheme val="minor"/>
      </rPr>
      <t>el viernes 24 de marzo de 2023,</t>
    </r>
    <r>
      <rPr>
        <sz val="18"/>
        <color theme="1"/>
        <rFont val="Calibri"/>
        <family val="2"/>
        <scheme val="minor"/>
      </rPr>
      <t xml:space="preserve"> Además de hicieron entregas de varios tipos de medicamentos en estas provincias, a las oficinas del servicio nacional de salud (SNS) donados por la Fundación el Buen Samaritano. </t>
    </r>
  </si>
  <si>
    <t>Abril</t>
  </si>
  <si>
    <t>En fecha del 1 al 2 del mes de Abril, se realizó un viaje al municipio de Hondo Valle provincia Elías Piña, acompañando al excelentísimo señor  presidente de la republica a la inauguración del INAIPI y la escuela Juan Pablo Duarte de la comunidad del Hunquito, de Hondo Valle donde también se llevó a cabo una reunión con agricultores y comunitarios de este municipio.</t>
  </si>
  <si>
    <t>En fecha del 21 al 22 del mes de abril, se realizó un viaje a la provincia independencia a la entrega de medicamentos donados por la fundación el buen samaritano y adema realizando entrega de electrodoméstico a una  familia que fue víctima de un incendio, los cuales fueron donados por el instituto de auxilios y vivienda (INAVI)</t>
  </si>
  <si>
    <t xml:space="preserve">Elias </t>
  </si>
  <si>
    <t>Hondo Valle</t>
  </si>
  <si>
    <t>Independencia</t>
  </si>
  <si>
    <t>Se planeo en oficinas de CNF</t>
  </si>
  <si>
    <t>Pedro Santana</t>
  </si>
  <si>
    <t>Se planeo en oficinas del CNF</t>
  </si>
  <si>
    <t>Se realizó un viaje realizado al municipio de pedro santana, Provincia Elías Piña , conjuntamente con del diputado de esta provincia, haciendo entregas de utilerías deportivas a diferentes ligas de este municipio.</t>
  </si>
  <si>
    <t>Se realizó un viaje realizado al municipio comendador provincia Elías Piña, conjuntamente con la oficina provincial de salud, realizando entregas de insumos médicos en el hospital rosa Duarte, donados por la  fundación buen samaritano.</t>
  </si>
  <si>
    <t>Se realizó un viaje realizado a la provincia la Romana, como parte de una comisión en representación del Embajador/Director del consejo nacional de fronteras, recibiendo donación de medicamentos en la fundación el buen samaritano, para ser utilizados en los operativos médicos en los municipios de comendador y el distrito municipal de guayabo los días 28 y 29 del  mes de mayo de 2023, en la provincia de Elías Piña.</t>
  </si>
  <si>
    <t>Se realizó un viaje realizado a los municipios de comendador y el distrito municipal de guayabo de la provincia Elías piña , llevando donaciones  de diferentes tipos de medicamentos, al operativo médico que se llevó a cabo en los diferentes municipios los día 28 y 29 del mes de mayo de 2023 donados por la  fundación buen samaritano.</t>
  </si>
  <si>
    <t>Comendador</t>
  </si>
  <si>
    <t>La Romana</t>
  </si>
  <si>
    <t>El Guayabo</t>
  </si>
  <si>
    <t>Junio</t>
  </si>
  <si>
    <t>Mayo</t>
  </si>
  <si>
    <t>&gt;</t>
  </si>
  <si>
    <r>
      <t xml:space="preserve">En fecha del 7 al 10 de Junio del año 2023 se realizó un viaje a la provincia de San Juan y a los municipios de Pedro Santana, Sabana Cruz y Banica, de la Provincia Elías Piña, como parte de una </t>
    </r>
    <r>
      <rPr>
        <b/>
        <i/>
        <sz val="18"/>
        <color theme="1"/>
        <rFont val="Calibri"/>
        <family val="2"/>
        <scheme val="minor"/>
      </rPr>
      <t>comisión en representación del Embajador/Director</t>
    </r>
    <r>
      <rPr>
        <sz val="18"/>
        <color theme="1"/>
        <rFont val="Calibri"/>
        <family val="2"/>
        <scheme val="minor"/>
      </rPr>
      <t xml:space="preserve"> conjuntamente con el director de la fundación el buen samaritano, Sr, Moisés Sufren, a la entrega de medicamentos sillas de ruedas para discapacitados en estos municipios, donado por la </t>
    </r>
    <r>
      <rPr>
        <b/>
        <i/>
        <sz val="18"/>
        <color theme="1"/>
        <rFont val="Calibri"/>
        <family val="2"/>
        <scheme val="minor"/>
      </rPr>
      <t>Fundación el Bien Samaritano.</t>
    </r>
  </si>
  <si>
    <t>San Juan de la Maguana y Elias Piña</t>
  </si>
  <si>
    <t>San juan de la Maguana, Banica, Pedro Santana y Sabana Cruz</t>
  </si>
  <si>
    <t>Se planeo en ofivina del CNF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</si>
</sst>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38">
    <font>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theme="4"/>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16"/>
      <color theme="1"/>
      <name val="Calibri"/>
      <family val="2"/>
      <scheme val="minor"/>
    </font>
    <font>
      <sz val="22"/>
      <color theme="1"/>
      <name val="News times roma"/>
    </font>
    <font>
      <sz val="18"/>
      <color theme="1"/>
      <name val="News times roma"/>
    </font>
    <font>
      <sz val="18"/>
      <color theme="1"/>
      <name val="Calibri"/>
      <family val="2"/>
      <scheme val="minor"/>
    </font>
    <font>
      <b/>
      <sz val="18"/>
      <color theme="1"/>
      <name val="Calibri"/>
      <family val="2"/>
      <scheme val="minor"/>
    </font>
    <font>
      <b/>
      <i/>
      <sz val="18"/>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cellStyleXfs>
  <cellXfs count="174">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4" fillId="0" borderId="0" xfId="0" applyFont="1" applyBorder="1" applyAlignment="1">
      <alignment horizontal="center"/>
    </xf>
    <xf numFmtId="0" fontId="5" fillId="0" borderId="6" xfId="0" applyFont="1" applyBorder="1" applyAlignment="1">
      <alignment horizontal="center"/>
    </xf>
    <xf numFmtId="0" fontId="5" fillId="0" borderId="7" xfId="0" applyFont="1" applyBorder="1" applyAlignment="1"/>
    <xf numFmtId="0" fontId="7" fillId="0" borderId="7" xfId="0" applyFont="1" applyBorder="1" applyAlignment="1"/>
    <xf numFmtId="0" fontId="5" fillId="0" borderId="11" xfId="0" applyFont="1" applyBorder="1" applyAlignment="1"/>
    <xf numFmtId="0" fontId="7" fillId="0" borderId="0" xfId="0" applyFont="1" applyAlignme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10" fillId="5" borderId="16"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left" vertical="center" wrapText="1"/>
    </xf>
    <xf numFmtId="0" fontId="12" fillId="5" borderId="19" xfId="0" applyFont="1" applyFill="1" applyBorder="1" applyAlignment="1">
      <alignment horizontal="left" vertical="center"/>
    </xf>
    <xf numFmtId="14" fontId="12" fillId="5" borderId="19" xfId="0" applyNumberFormat="1" applyFont="1" applyFill="1" applyBorder="1" applyAlignment="1">
      <alignment horizontal="center" vertical="center" wrapText="1"/>
    </xf>
    <xf numFmtId="7" fontId="13" fillId="5" borderId="20" xfId="0" applyNumberFormat="1" applyFont="1" applyFill="1" applyBorder="1" applyAlignment="1">
      <alignment horizontal="center" vertical="center"/>
    </xf>
    <xf numFmtId="7" fontId="13" fillId="5" borderId="21" xfId="0" applyNumberFormat="1" applyFont="1" applyFill="1" applyBorder="1" applyAlignment="1">
      <alignment horizontal="center" vertical="center"/>
    </xf>
    <xf numFmtId="7" fontId="13" fillId="5" borderId="22"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0" fillId="5" borderId="25"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4"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14" fontId="16" fillId="5" borderId="19" xfId="0" applyNumberFormat="1" applyFont="1" applyFill="1" applyBorder="1" applyAlignment="1">
      <alignment horizontal="center" vertical="center" wrapText="1"/>
    </xf>
    <xf numFmtId="0" fontId="17" fillId="0" borderId="0" xfId="0" applyFont="1" applyAlignment="1">
      <alignment horizontal="justify" vertical="center"/>
    </xf>
    <xf numFmtId="0" fontId="18" fillId="5" borderId="24"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6" xfId="0" applyFont="1" applyFill="1" applyBorder="1" applyAlignment="1">
      <alignment horizontal="center" vertical="center" wrapText="1"/>
    </xf>
    <xf numFmtId="0" fontId="10" fillId="5" borderId="27" xfId="0" applyFont="1" applyFill="1" applyBorder="1" applyAlignment="1">
      <alignment horizontal="left" vertical="center" wrapText="1"/>
    </xf>
    <xf numFmtId="0" fontId="19" fillId="5"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14" fontId="16" fillId="5" borderId="26" xfId="0" applyNumberFormat="1" applyFont="1" applyFill="1" applyBorder="1" applyAlignment="1">
      <alignment horizontal="center" vertical="center" wrapText="1"/>
    </xf>
    <xf numFmtId="0" fontId="11" fillId="0" borderId="0" xfId="0" applyFont="1" applyAlignment="1">
      <alignment horizontal="left"/>
    </xf>
    <xf numFmtId="0" fontId="20"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14" fontId="16" fillId="5" borderId="28"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7" fontId="21" fillId="5" borderId="29" xfId="0" applyNumberFormat="1" applyFont="1" applyFill="1" applyBorder="1" applyAlignment="1">
      <alignment horizontal="center" vertical="center" wrapText="1"/>
    </xf>
    <xf numFmtId="7" fontId="22" fillId="2" borderId="10"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0" borderId="0" xfId="0" applyFont="1" applyBorder="1" applyAlignment="1">
      <alignment horizontal="left"/>
    </xf>
    <xf numFmtId="0" fontId="13" fillId="5" borderId="4" xfId="0" applyFont="1" applyFill="1" applyBorder="1" applyAlignment="1">
      <alignment horizontal="center" vertical="center" wrapText="1"/>
    </xf>
    <xf numFmtId="0" fontId="13" fillId="5" borderId="0" xfId="0" applyFont="1" applyFill="1" applyBorder="1" applyAlignment="1">
      <alignment horizontal="left" vertical="center" wrapText="1"/>
    </xf>
    <xf numFmtId="0" fontId="13" fillId="5" borderId="0" xfId="0" applyFont="1" applyFill="1" applyBorder="1" applyAlignment="1">
      <alignment horizontal="center" vertical="center" wrapText="1"/>
    </xf>
    <xf numFmtId="7" fontId="23" fillId="5" borderId="0"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7" fontId="9" fillId="5" borderId="0" xfId="0" applyNumberFormat="1" applyFont="1" applyFill="1" applyBorder="1" applyAlignment="1">
      <alignment horizontal="center" vertical="center" wrapText="1"/>
    </xf>
    <xf numFmtId="0" fontId="24"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5" fillId="0" borderId="0" xfId="0" applyFont="1" applyBorder="1" applyAlignment="1">
      <alignment horizontal="left" vertical="center"/>
    </xf>
    <xf numFmtId="0" fontId="26" fillId="0" borderId="4" xfId="0" applyFont="1" applyBorder="1" applyAlignment="1">
      <alignment horizontal="center"/>
    </xf>
    <xf numFmtId="0" fontId="26" fillId="0" borderId="0" xfId="0" applyFont="1" applyBorder="1" applyAlignment="1">
      <alignment horizontal="center"/>
    </xf>
    <xf numFmtId="0" fontId="26" fillId="0" borderId="5" xfId="0" applyFont="1" applyBorder="1" applyAlignment="1">
      <alignment horizontal="center"/>
    </xf>
    <xf numFmtId="0" fontId="26" fillId="0" borderId="0" xfId="0" applyFont="1" applyAlignment="1">
      <alignment horizontal="left"/>
    </xf>
    <xf numFmtId="0" fontId="26" fillId="0" borderId="0" xfId="0" applyFont="1" applyBorder="1" applyAlignment="1">
      <alignment horizontal="left"/>
    </xf>
    <xf numFmtId="0" fontId="26" fillId="0" borderId="5" xfId="0" applyFont="1" applyBorder="1" applyAlignment="1">
      <alignment horizontal="left"/>
    </xf>
    <xf numFmtId="0" fontId="26" fillId="0" borderId="6" xfId="0" applyFont="1" applyBorder="1" applyAlignment="1">
      <alignment horizontal="center"/>
    </xf>
    <xf numFmtId="0" fontId="26" fillId="0" borderId="7" xfId="0" applyFont="1" applyBorder="1" applyAlignment="1">
      <alignment horizontal="center"/>
    </xf>
    <xf numFmtId="0" fontId="26" fillId="0" borderId="7" xfId="0" applyFont="1" applyBorder="1" applyAlignment="1">
      <alignment horizontal="left"/>
    </xf>
    <xf numFmtId="0" fontId="26" fillId="0" borderId="11"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17" fontId="6" fillId="2" borderId="7" xfId="0" applyNumberFormat="1" applyFont="1" applyFill="1" applyBorder="1" applyAlignment="1">
      <alignment horizontal="center" vertical="center"/>
    </xf>
    <xf numFmtId="0" fontId="29" fillId="5" borderId="26" xfId="0" applyFont="1" applyFill="1" applyBorder="1" applyAlignment="1">
      <alignment horizontal="center" vertical="center" wrapText="1"/>
    </xf>
    <xf numFmtId="14" fontId="13" fillId="5" borderId="26"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7" fillId="5" borderId="2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30" fillId="0" borderId="0" xfId="0" applyFont="1" applyAlignment="1">
      <alignment horizontal="left"/>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1" fillId="5" borderId="27" xfId="0" applyFont="1" applyFill="1" applyBorder="1" applyAlignment="1">
      <alignment horizontal="left" vertical="center" wrapText="1"/>
    </xf>
    <xf numFmtId="0" fontId="31" fillId="5" borderId="30" xfId="0" applyFont="1" applyFill="1" applyBorder="1" applyAlignment="1">
      <alignment horizontal="left" vertical="center" wrapText="1"/>
    </xf>
    <xf numFmtId="0" fontId="12" fillId="5" borderId="25" xfId="0" applyFont="1" applyFill="1" applyBorder="1" applyAlignment="1">
      <alignment horizontal="center" vertical="center" wrapText="1"/>
    </xf>
    <xf numFmtId="7" fontId="13" fillId="6" borderId="20" xfId="0" applyNumberFormat="1" applyFont="1" applyFill="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33" fillId="5" borderId="26" xfId="0" applyFont="1" applyFill="1" applyBorder="1" applyAlignment="1">
      <alignment horizontal="center" vertical="center" wrapText="1"/>
    </xf>
    <xf numFmtId="14" fontId="33" fillId="5" borderId="26" xfId="0" applyNumberFormat="1" applyFont="1" applyFill="1" applyBorder="1" applyAlignment="1">
      <alignment horizontal="center" vertical="center" wrapText="1"/>
    </xf>
    <xf numFmtId="7" fontId="26" fillId="5" borderId="20" xfId="0" applyNumberFormat="1" applyFont="1" applyFill="1" applyBorder="1" applyAlignment="1">
      <alignment horizontal="center" vertical="center"/>
    </xf>
    <xf numFmtId="7" fontId="26" fillId="5" borderId="21" xfId="0" applyNumberFormat="1" applyFont="1" applyFill="1" applyBorder="1" applyAlignment="1">
      <alignment horizontal="center" vertical="center"/>
    </xf>
    <xf numFmtId="7" fontId="26" fillId="5" borderId="22" xfId="0" applyNumberFormat="1"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14" fontId="33" fillId="5" borderId="28" xfId="0" applyNumberFormat="1" applyFont="1" applyFill="1" applyBorder="1" applyAlignment="1">
      <alignment horizontal="center" vertical="center" wrapText="1"/>
    </xf>
    <xf numFmtId="0" fontId="33" fillId="5" borderId="32"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34" fillId="5" borderId="26" xfId="0" applyNumberFormat="1" applyFont="1" applyFill="1" applyBorder="1" applyAlignment="1">
      <alignment horizontal="center" vertical="center" wrapText="1"/>
    </xf>
    <xf numFmtId="0" fontId="11" fillId="5" borderId="25" xfId="0" applyFont="1" applyFill="1" applyBorder="1" applyAlignment="1">
      <alignment horizontal="center" vertical="center" wrapText="1"/>
    </xf>
    <xf numFmtId="0" fontId="35" fillId="5" borderId="27" xfId="0" applyFont="1" applyFill="1" applyBorder="1" applyAlignment="1">
      <alignment horizontal="left" vertical="center" wrapText="1"/>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left" vertical="center" wrapText="1"/>
    </xf>
    <xf numFmtId="0" fontId="12" fillId="5" borderId="13" xfId="0" applyFont="1" applyFill="1" applyBorder="1" applyAlignment="1">
      <alignment horizontal="left" vertical="center"/>
    </xf>
    <xf numFmtId="14" fontId="12" fillId="5" borderId="13" xfId="0" applyNumberFormat="1" applyFont="1" applyFill="1" applyBorder="1" applyAlignment="1">
      <alignment horizontal="center" vertical="center" wrapText="1"/>
    </xf>
    <xf numFmtId="7" fontId="13" fillId="5" borderId="37" xfId="0" applyNumberFormat="1" applyFont="1" applyFill="1" applyBorder="1" applyAlignment="1">
      <alignment horizontal="center" vertical="center"/>
    </xf>
    <xf numFmtId="7" fontId="13" fillId="5" borderId="38" xfId="0" applyNumberFormat="1" applyFont="1" applyFill="1" applyBorder="1" applyAlignment="1">
      <alignment horizontal="center" vertical="center"/>
    </xf>
    <xf numFmtId="7" fontId="13" fillId="5" borderId="36" xfId="0" applyNumberFormat="1" applyFont="1" applyFill="1" applyBorder="1" applyAlignment="1">
      <alignment horizontal="center" vertical="center"/>
    </xf>
    <xf numFmtId="0" fontId="13" fillId="5" borderId="39" xfId="0" applyFont="1" applyFill="1" applyBorder="1" applyAlignment="1">
      <alignment horizontal="center" vertical="center"/>
    </xf>
    <xf numFmtId="0" fontId="17" fillId="0" borderId="0" xfId="0" applyFont="1" applyBorder="1" applyAlignment="1">
      <alignment horizontal="justify" vertical="center"/>
    </xf>
    <xf numFmtId="0" fontId="11" fillId="5" borderId="31" xfId="0" applyFont="1" applyFill="1" applyBorder="1" applyAlignment="1">
      <alignment horizontal="center" vertical="center"/>
    </xf>
    <xf numFmtId="0" fontId="11" fillId="5" borderId="40" xfId="0" applyFont="1" applyFill="1" applyBorder="1" applyAlignment="1">
      <alignment horizontal="left" vertical="center" wrapText="1"/>
    </xf>
    <xf numFmtId="0" fontId="15" fillId="5" borderId="28" xfId="0" applyFont="1" applyFill="1" applyBorder="1" applyAlignment="1">
      <alignment horizontal="center" vertical="center" wrapText="1"/>
    </xf>
    <xf numFmtId="14" fontId="34" fillId="5" borderId="28" xfId="0" applyNumberFormat="1" applyFont="1" applyFill="1" applyBorder="1" applyAlignment="1">
      <alignment horizontal="center" vertical="center" wrapText="1"/>
    </xf>
    <xf numFmtId="7" fontId="13" fillId="5" borderId="41" xfId="0" applyNumberFormat="1" applyFont="1" applyFill="1" applyBorder="1" applyAlignment="1">
      <alignment horizontal="center" vertical="center"/>
    </xf>
    <xf numFmtId="7" fontId="13" fillId="5" borderId="42" xfId="0" applyNumberFormat="1" applyFont="1" applyFill="1" applyBorder="1" applyAlignment="1">
      <alignment horizontal="center" vertical="center"/>
    </xf>
    <xf numFmtId="7" fontId="13" fillId="5" borderId="43" xfId="0" applyNumberFormat="1" applyFont="1" applyFill="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0" fillId="5" borderId="32" xfId="0" applyFont="1" applyFill="1" applyBorder="1" applyAlignment="1">
      <alignment horizontal="center" vertical="center"/>
    </xf>
    <xf numFmtId="0" fontId="30" fillId="5" borderId="2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left" vertical="center" wrapText="1"/>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5" fillId="0" borderId="0" xfId="0" applyFont="1" applyAlignment="1">
      <alignment horizontal="justify" vertical="center"/>
    </xf>
    <xf numFmtId="0" fontId="34" fillId="5" borderId="4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4" fillId="5" borderId="0" xfId="0" applyFont="1" applyFill="1" applyBorder="1" applyAlignment="1">
      <alignment horizontal="center" vertical="center" wrapText="1"/>
    </xf>
    <xf numFmtId="0" fontId="1" fillId="0" borderId="7" xfId="0" applyFont="1" applyBorder="1" applyAlignment="1">
      <alignment horizontal="center"/>
    </xf>
    <xf numFmtId="0" fontId="26"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1" zoomScale="40" zoomScaleNormal="40" workbookViewId="0">
      <selection activeCell="L31" sqref="L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57" t="s">
        <v>0</v>
      </c>
      <c r="C6" s="158"/>
      <c r="D6" s="158"/>
      <c r="E6" s="158"/>
      <c r="F6" s="158"/>
      <c r="G6" s="158"/>
      <c r="H6" s="158"/>
      <c r="I6" s="158"/>
      <c r="J6" s="158"/>
      <c r="K6" s="158"/>
      <c r="L6" s="158"/>
      <c r="M6" s="158"/>
      <c r="N6" s="158"/>
      <c r="O6" s="159"/>
    </row>
    <row r="7" spans="2:15" ht="15.75">
      <c r="B7" s="157" t="s">
        <v>1</v>
      </c>
      <c r="C7" s="158"/>
      <c r="D7" s="158"/>
      <c r="E7" s="158"/>
      <c r="F7" s="158"/>
      <c r="G7" s="158"/>
      <c r="H7" s="158"/>
      <c r="I7" s="158"/>
      <c r="J7" s="158"/>
      <c r="K7" s="158"/>
      <c r="L7" s="158"/>
      <c r="M7" s="158"/>
      <c r="N7" s="158"/>
      <c r="O7" s="159"/>
    </row>
    <row r="8" spans="2:15" ht="30">
      <c r="B8" s="160" t="s">
        <v>2</v>
      </c>
      <c r="C8" s="161"/>
      <c r="D8" s="161"/>
      <c r="E8" s="161"/>
      <c r="F8" s="161"/>
      <c r="G8" s="161"/>
      <c r="H8" s="161"/>
      <c r="I8" s="161"/>
      <c r="J8" s="161"/>
      <c r="K8" s="161"/>
      <c r="L8" s="161"/>
      <c r="M8" s="161"/>
      <c r="N8" s="161"/>
      <c r="O8" s="162"/>
    </row>
    <row r="9" spans="2:15" ht="30">
      <c r="B9" s="160" t="s">
        <v>3</v>
      </c>
      <c r="C9" s="161"/>
      <c r="D9" s="161"/>
      <c r="E9" s="161"/>
      <c r="F9" s="161"/>
      <c r="G9" s="161"/>
      <c r="H9" s="161"/>
      <c r="I9" s="161"/>
      <c r="J9" s="161"/>
      <c r="K9" s="161"/>
      <c r="L9" s="161"/>
      <c r="M9" s="161"/>
      <c r="N9" s="161"/>
      <c r="O9" s="162"/>
    </row>
    <row r="10" spans="2:15" ht="30">
      <c r="B10" s="163" t="s">
        <v>54</v>
      </c>
      <c r="C10" s="164"/>
      <c r="D10" s="164"/>
      <c r="E10" s="164"/>
      <c r="F10" s="164"/>
      <c r="G10" s="164"/>
      <c r="H10" s="164"/>
      <c r="I10" s="164"/>
      <c r="J10" s="164"/>
      <c r="K10" s="164"/>
      <c r="L10" s="164"/>
      <c r="M10" s="164"/>
      <c r="N10" s="164"/>
      <c r="O10" s="165"/>
    </row>
    <row r="11" spans="2:15" ht="27.75">
      <c r="B11" s="154" t="s">
        <v>4</v>
      </c>
      <c r="C11" s="155"/>
      <c r="D11" s="155"/>
      <c r="E11" s="155"/>
      <c r="F11" s="155"/>
      <c r="G11" s="155"/>
      <c r="H11" s="155"/>
      <c r="I11" s="155"/>
      <c r="J11" s="155"/>
      <c r="K11" s="155"/>
      <c r="L11" s="155"/>
      <c r="M11" s="155"/>
      <c r="N11" s="155"/>
      <c r="O11" s="156"/>
    </row>
    <row r="12" spans="2:15" ht="27.75">
      <c r="B12" s="9"/>
      <c r="C12" s="10" t="s">
        <v>5</v>
      </c>
      <c r="D12" s="7"/>
      <c r="E12" s="7"/>
      <c r="F12" s="7"/>
      <c r="G12" s="7"/>
      <c r="H12" s="7"/>
      <c r="I12" s="7"/>
      <c r="J12" s="7"/>
      <c r="K12" s="7"/>
      <c r="L12" s="7"/>
      <c r="M12" s="7"/>
      <c r="N12" s="7"/>
      <c r="O12" s="8"/>
    </row>
    <row r="13" spans="2:15" s="15" customFormat="1" ht="45">
      <c r="B13" s="11"/>
      <c r="C13" s="84" t="s">
        <v>53</v>
      </c>
      <c r="D13" s="12"/>
      <c r="E13" s="13"/>
      <c r="F13" s="12"/>
      <c r="G13" s="12"/>
      <c r="H13" s="12"/>
      <c r="I13" s="12"/>
      <c r="J13" s="12"/>
      <c r="K13" s="168" t="s">
        <v>6</v>
      </c>
      <c r="L13" s="169"/>
      <c r="M13" s="170"/>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8"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85.5" customHeight="1">
      <c r="B26" s="44"/>
      <c r="C26" s="95" t="s">
        <v>55</v>
      </c>
      <c r="D26" s="32" t="s">
        <v>39</v>
      </c>
      <c r="E26" s="23" t="s">
        <v>40</v>
      </c>
      <c r="F26" s="36" t="s">
        <v>58</v>
      </c>
      <c r="G26" s="36" t="s">
        <v>59</v>
      </c>
      <c r="H26" s="45">
        <v>44939</v>
      </c>
      <c r="I26" s="45">
        <v>44939</v>
      </c>
      <c r="J26" s="26">
        <v>18000</v>
      </c>
      <c r="K26" s="98">
        <v>0</v>
      </c>
      <c r="L26" s="98">
        <v>0</v>
      </c>
      <c r="M26" s="27">
        <v>0</v>
      </c>
      <c r="N26" s="28">
        <f>+SUM(J26:M26)</f>
        <v>18000</v>
      </c>
      <c r="O26" s="97" t="s">
        <v>63</v>
      </c>
    </row>
    <row r="27" spans="2:18" s="46" customFormat="1" ht="96.75" customHeight="1">
      <c r="B27" s="44"/>
      <c r="C27" s="95" t="s">
        <v>56</v>
      </c>
      <c r="D27" s="32" t="s">
        <v>39</v>
      </c>
      <c r="E27" s="23" t="s">
        <v>40</v>
      </c>
      <c r="F27" s="36" t="s">
        <v>60</v>
      </c>
      <c r="G27" s="36" t="s">
        <v>61</v>
      </c>
      <c r="H27" s="45">
        <v>44944</v>
      </c>
      <c r="I27" s="45">
        <v>44944</v>
      </c>
      <c r="J27" s="26">
        <v>8450</v>
      </c>
      <c r="K27" s="98">
        <v>0</v>
      </c>
      <c r="L27" s="98">
        <v>0</v>
      </c>
      <c r="M27" s="27">
        <v>0</v>
      </c>
      <c r="N27" s="28">
        <f>+SUM(J27:M27)</f>
        <v>8450</v>
      </c>
      <c r="O27" s="97" t="s">
        <v>63</v>
      </c>
    </row>
    <row r="28" spans="2:18" s="46" customFormat="1" ht="96.75" customHeight="1">
      <c r="B28" s="47"/>
      <c r="C28" s="96" t="s">
        <v>57</v>
      </c>
      <c r="D28" s="22" t="s">
        <v>39</v>
      </c>
      <c r="E28" s="23" t="s">
        <v>40</v>
      </c>
      <c r="F28" s="48" t="s">
        <v>60</v>
      </c>
      <c r="G28" s="48" t="s">
        <v>62</v>
      </c>
      <c r="H28" s="49">
        <v>44952</v>
      </c>
      <c r="I28" s="49">
        <v>44955</v>
      </c>
      <c r="J28" s="26">
        <v>54100</v>
      </c>
      <c r="K28" s="98">
        <v>0</v>
      </c>
      <c r="L28" s="98">
        <v>0</v>
      </c>
      <c r="M28" s="27">
        <v>0</v>
      </c>
      <c r="N28" s="28">
        <f t="shared" si="0"/>
        <v>54100</v>
      </c>
      <c r="O28" s="97" t="s">
        <v>63</v>
      </c>
    </row>
    <row r="29" spans="2:18" s="56" customFormat="1" ht="38.25" customHeight="1">
      <c r="B29" s="50"/>
      <c r="C29" s="51"/>
      <c r="D29" s="52"/>
      <c r="E29" s="51"/>
      <c r="F29" s="51"/>
      <c r="G29" s="51"/>
      <c r="H29" s="52"/>
      <c r="I29" s="52"/>
      <c r="J29" s="53">
        <f>SUM(J15:J28)</f>
        <v>80550</v>
      </c>
      <c r="K29" s="53">
        <f>SUM(K15:K28)</f>
        <v>0</v>
      </c>
      <c r="L29" s="53">
        <f>SUM(L15:L28)</f>
        <v>0</v>
      </c>
      <c r="M29" s="53">
        <f>SUM(M15:M28)</f>
        <v>0</v>
      </c>
      <c r="N29" s="54">
        <f>SUM(N15:N28)</f>
        <v>80550</v>
      </c>
      <c r="O29" s="55"/>
    </row>
    <row r="30" spans="2:18" s="56" customFormat="1" ht="38.25" customHeight="1">
      <c r="B30" s="57"/>
      <c r="C30" s="58"/>
      <c r="D30" s="59"/>
      <c r="E30" s="58"/>
      <c r="F30" s="58"/>
      <c r="G30" s="58"/>
      <c r="H30" s="59"/>
      <c r="I30" s="59"/>
      <c r="J30" s="60"/>
      <c r="K30" s="60"/>
      <c r="L30" s="60"/>
      <c r="M30" s="60"/>
      <c r="N30" s="60"/>
      <c r="O30" s="61"/>
    </row>
    <row r="31" spans="2:18" s="56" customFormat="1" ht="38.25" customHeight="1">
      <c r="B31" s="57"/>
      <c r="C31" s="58"/>
      <c r="D31" s="59"/>
      <c r="E31" s="58"/>
      <c r="F31" s="58"/>
      <c r="G31" s="58"/>
      <c r="H31" s="59"/>
      <c r="I31" s="59"/>
      <c r="J31" s="60"/>
      <c r="K31" s="60"/>
      <c r="L31" s="60"/>
      <c r="M31" s="62"/>
      <c r="N31" s="60"/>
      <c r="O31" s="61"/>
    </row>
    <row r="32" spans="2:18" s="56" customFormat="1" ht="38.25" customHeight="1">
      <c r="B32" s="57"/>
      <c r="C32" s="58"/>
      <c r="D32" s="59"/>
      <c r="E32" s="58"/>
      <c r="F32" s="58"/>
      <c r="G32" s="58"/>
      <c r="H32" s="59"/>
      <c r="I32" s="59"/>
      <c r="J32" s="60"/>
      <c r="K32" s="60"/>
      <c r="L32" s="60"/>
      <c r="M32" s="60"/>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63" t="s">
        <v>41</v>
      </c>
      <c r="D36" s="59"/>
      <c r="E36" s="63" t="s">
        <v>41</v>
      </c>
      <c r="F36" s="58"/>
      <c r="G36" s="171" t="s">
        <v>41</v>
      </c>
      <c r="H36" s="171"/>
      <c r="I36" s="59"/>
      <c r="J36" s="171" t="s">
        <v>41</v>
      </c>
      <c r="K36" s="171"/>
      <c r="L36" s="60"/>
      <c r="M36" s="60"/>
      <c r="N36" s="60"/>
      <c r="O36" s="61"/>
    </row>
    <row r="37" spans="2:15" s="56" customFormat="1" ht="38.25" customHeight="1">
      <c r="B37" s="57"/>
      <c r="C37" s="58"/>
      <c r="D37" s="59"/>
      <c r="E37" s="58"/>
      <c r="F37" s="58"/>
      <c r="G37" s="58"/>
      <c r="H37" s="59"/>
      <c r="I37" s="59"/>
      <c r="J37" s="60"/>
      <c r="K37" s="60"/>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7" customFormat="1" ht="38.25" customHeight="1">
      <c r="B41" s="64"/>
      <c r="C41" s="65"/>
      <c r="D41" s="66"/>
      <c r="E41" s="65"/>
      <c r="F41" s="65"/>
      <c r="G41" s="65"/>
      <c r="H41" s="66"/>
      <c r="I41" s="66"/>
      <c r="J41" s="66"/>
      <c r="K41" s="66"/>
      <c r="L41" s="66"/>
      <c r="M41" s="62"/>
      <c r="N41" s="62"/>
      <c r="O41" s="67"/>
    </row>
    <row r="42" spans="2:15" ht="38.25" customHeight="1">
      <c r="B42" s="6"/>
      <c r="C42" s="68"/>
      <c r="D42" s="7"/>
      <c r="E42" s="68"/>
      <c r="F42" s="7"/>
      <c r="G42" s="68"/>
      <c r="H42" s="68"/>
      <c r="I42" s="7"/>
      <c r="J42" s="7"/>
      <c r="K42" s="172"/>
      <c r="L42" s="172"/>
      <c r="M42" s="172"/>
      <c r="N42" s="69"/>
      <c r="O42" s="8"/>
    </row>
    <row r="43" spans="2:15" s="73" customFormat="1" ht="63.75" customHeight="1">
      <c r="B43" s="70"/>
      <c r="C43" s="71" t="s">
        <v>42</v>
      </c>
      <c r="D43" s="71"/>
      <c r="E43" s="71" t="s">
        <v>42</v>
      </c>
      <c r="F43" s="71"/>
      <c r="G43" s="166" t="s">
        <v>42</v>
      </c>
      <c r="H43" s="166"/>
      <c r="I43" s="71"/>
      <c r="J43" s="71"/>
      <c r="K43" s="173" t="s">
        <v>42</v>
      </c>
      <c r="L43" s="173"/>
      <c r="M43" s="173"/>
      <c r="N43" s="71"/>
      <c r="O43" s="72"/>
    </row>
    <row r="44" spans="2:15" s="73" customFormat="1" ht="63.75" customHeight="1">
      <c r="B44" s="70"/>
      <c r="C44" s="71" t="s">
        <v>43</v>
      </c>
      <c r="D44" s="74"/>
      <c r="E44" s="71" t="s">
        <v>44</v>
      </c>
      <c r="F44" s="74"/>
      <c r="G44" s="74" t="s">
        <v>45</v>
      </c>
      <c r="H44" s="74"/>
      <c r="I44" s="71"/>
      <c r="J44" s="71"/>
      <c r="K44" s="166" t="s">
        <v>46</v>
      </c>
      <c r="L44" s="166"/>
      <c r="M44" s="166"/>
      <c r="N44" s="74"/>
      <c r="O44" s="75"/>
    </row>
    <row r="45" spans="2:15" s="73" customFormat="1" ht="63.75" customHeight="1">
      <c r="B45" s="76"/>
      <c r="C45" s="77" t="s">
        <v>47</v>
      </c>
      <c r="D45" s="78"/>
      <c r="E45" s="77" t="s">
        <v>48</v>
      </c>
      <c r="F45" s="78"/>
      <c r="G45" s="78" t="s">
        <v>49</v>
      </c>
      <c r="H45" s="78"/>
      <c r="I45" s="77"/>
      <c r="J45" s="77"/>
      <c r="K45" s="167" t="s">
        <v>50</v>
      </c>
      <c r="L45" s="167"/>
      <c r="M45" s="167"/>
      <c r="N45" s="78"/>
      <c r="O45" s="79"/>
    </row>
    <row r="46" spans="2:15" s="83" customFormat="1" ht="38.25" customHeight="1">
      <c r="B46" s="80"/>
      <c r="C46" s="81"/>
      <c r="D46" s="81"/>
      <c r="E46" s="81"/>
      <c r="F46" s="81"/>
      <c r="G46" s="81"/>
      <c r="H46" s="81"/>
      <c r="I46" s="81"/>
      <c r="J46" s="81"/>
      <c r="K46" s="81"/>
      <c r="L46" s="81"/>
      <c r="M46" s="81"/>
      <c r="N46" s="81"/>
      <c r="O46" s="82"/>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topLeftCell="D23" zoomScale="40" zoomScaleNormal="40" workbookViewId="0">
      <selection activeCell="K30" sqref="K30:L3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57" t="s">
        <v>0</v>
      </c>
      <c r="C6" s="158"/>
      <c r="D6" s="158"/>
      <c r="E6" s="158"/>
      <c r="F6" s="158"/>
      <c r="G6" s="158"/>
      <c r="H6" s="158"/>
      <c r="I6" s="158"/>
      <c r="J6" s="158"/>
      <c r="K6" s="158"/>
      <c r="L6" s="158"/>
      <c r="M6" s="158"/>
      <c r="N6" s="158"/>
      <c r="O6" s="159"/>
    </row>
    <row r="7" spans="2:15" ht="15.75">
      <c r="B7" s="157" t="s">
        <v>1</v>
      </c>
      <c r="C7" s="158"/>
      <c r="D7" s="158"/>
      <c r="E7" s="158"/>
      <c r="F7" s="158"/>
      <c r="G7" s="158"/>
      <c r="H7" s="158"/>
      <c r="I7" s="158"/>
      <c r="J7" s="158"/>
      <c r="K7" s="158"/>
      <c r="L7" s="158"/>
      <c r="M7" s="158"/>
      <c r="N7" s="158"/>
      <c r="O7" s="159"/>
    </row>
    <row r="8" spans="2:15" ht="30">
      <c r="B8" s="160" t="s">
        <v>2</v>
      </c>
      <c r="C8" s="161"/>
      <c r="D8" s="161"/>
      <c r="E8" s="161"/>
      <c r="F8" s="161"/>
      <c r="G8" s="161"/>
      <c r="H8" s="161"/>
      <c r="I8" s="161"/>
      <c r="J8" s="161"/>
      <c r="K8" s="161"/>
      <c r="L8" s="161"/>
      <c r="M8" s="161"/>
      <c r="N8" s="161"/>
      <c r="O8" s="162"/>
    </row>
    <row r="9" spans="2:15" ht="30">
      <c r="B9" s="160" t="s">
        <v>3</v>
      </c>
      <c r="C9" s="161"/>
      <c r="D9" s="161"/>
      <c r="E9" s="161"/>
      <c r="F9" s="161"/>
      <c r="G9" s="161"/>
      <c r="H9" s="161"/>
      <c r="I9" s="161"/>
      <c r="J9" s="161"/>
      <c r="K9" s="161"/>
      <c r="L9" s="161"/>
      <c r="M9" s="161"/>
      <c r="N9" s="161"/>
      <c r="O9" s="162"/>
    </row>
    <row r="10" spans="2:15" ht="30">
      <c r="B10" s="163" t="s">
        <v>54</v>
      </c>
      <c r="C10" s="164"/>
      <c r="D10" s="164"/>
      <c r="E10" s="164"/>
      <c r="F10" s="164"/>
      <c r="G10" s="164"/>
      <c r="H10" s="164"/>
      <c r="I10" s="164"/>
      <c r="J10" s="164"/>
      <c r="K10" s="164"/>
      <c r="L10" s="164"/>
      <c r="M10" s="164"/>
      <c r="N10" s="164"/>
      <c r="O10" s="165"/>
    </row>
    <row r="11" spans="2:15" ht="27.75">
      <c r="B11" s="154" t="s">
        <v>4</v>
      </c>
      <c r="C11" s="155"/>
      <c r="D11" s="155"/>
      <c r="E11" s="155"/>
      <c r="F11" s="155"/>
      <c r="G11" s="155"/>
      <c r="H11" s="155"/>
      <c r="I11" s="155"/>
      <c r="J11" s="155"/>
      <c r="K11" s="155"/>
      <c r="L11" s="155"/>
      <c r="M11" s="155"/>
      <c r="N11" s="155"/>
      <c r="O11" s="156"/>
    </row>
    <row r="12" spans="2:15" ht="27.75">
      <c r="B12" s="9"/>
      <c r="C12" s="10" t="s">
        <v>5</v>
      </c>
      <c r="D12" s="7"/>
      <c r="E12" s="7"/>
      <c r="F12" s="7"/>
      <c r="G12" s="7"/>
      <c r="H12" s="7"/>
      <c r="I12" s="7"/>
      <c r="J12" s="7"/>
      <c r="K12" s="7"/>
      <c r="L12" s="7"/>
      <c r="M12" s="7"/>
      <c r="N12" s="7"/>
      <c r="O12" s="8"/>
    </row>
    <row r="13" spans="2:15" s="15" customFormat="1" ht="45">
      <c r="B13" s="11"/>
      <c r="C13" s="84">
        <v>44958</v>
      </c>
      <c r="D13" s="12"/>
      <c r="E13" s="13"/>
      <c r="F13" s="12"/>
      <c r="G13" s="12"/>
      <c r="H13" s="12"/>
      <c r="I13" s="12"/>
      <c r="J13" s="12"/>
      <c r="K13" s="168" t="s">
        <v>6</v>
      </c>
      <c r="L13" s="169"/>
      <c r="M13" s="170"/>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5"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85.5" customHeight="1">
      <c r="B26" s="44">
        <v>1</v>
      </c>
      <c r="C26" s="95" t="s">
        <v>67</v>
      </c>
      <c r="D26" s="32" t="s">
        <v>39</v>
      </c>
      <c r="E26" s="23" t="s">
        <v>40</v>
      </c>
      <c r="F26" s="103" t="s">
        <v>68</v>
      </c>
      <c r="G26" s="103" t="s">
        <v>69</v>
      </c>
      <c r="H26" s="104">
        <v>44961</v>
      </c>
      <c r="I26" s="104">
        <v>44962</v>
      </c>
      <c r="J26" s="105">
        <v>14500</v>
      </c>
      <c r="K26" s="105">
        <v>0</v>
      </c>
      <c r="L26" s="105">
        <v>0</v>
      </c>
      <c r="M26" s="106">
        <v>0</v>
      </c>
      <c r="N26" s="107">
        <f t="shared" ref="N26:N29" si="1">+SUM(J26:M26)</f>
        <v>14500</v>
      </c>
      <c r="O26" s="108" t="s">
        <v>76</v>
      </c>
    </row>
    <row r="27" spans="2:18" s="46" customFormat="1" ht="85.5" customHeight="1">
      <c r="B27" s="44">
        <v>2</v>
      </c>
      <c r="C27" s="95" t="s">
        <v>64</v>
      </c>
      <c r="D27" s="32" t="s">
        <v>39</v>
      </c>
      <c r="E27" s="23" t="s">
        <v>40</v>
      </c>
      <c r="F27" s="103" t="s">
        <v>70</v>
      </c>
      <c r="G27" s="103" t="s">
        <v>71</v>
      </c>
      <c r="H27" s="104">
        <v>44967</v>
      </c>
      <c r="I27" s="104">
        <v>44969</v>
      </c>
      <c r="J27" s="105">
        <v>127700</v>
      </c>
      <c r="K27" s="105">
        <v>0</v>
      </c>
      <c r="L27" s="105">
        <v>0</v>
      </c>
      <c r="M27" s="106">
        <v>0</v>
      </c>
      <c r="N27" s="107">
        <f t="shared" ref="N27:N28" si="2">+SUM(J27:M27)</f>
        <v>127700</v>
      </c>
      <c r="O27" s="108" t="s">
        <v>76</v>
      </c>
    </row>
    <row r="28" spans="2:18" s="46" customFormat="1" ht="96.75" customHeight="1">
      <c r="B28" s="44">
        <v>3</v>
      </c>
      <c r="C28" s="95" t="s">
        <v>65</v>
      </c>
      <c r="D28" s="32" t="s">
        <v>39</v>
      </c>
      <c r="E28" s="23" t="s">
        <v>40</v>
      </c>
      <c r="F28" s="103" t="s">
        <v>72</v>
      </c>
      <c r="G28" s="103" t="s">
        <v>73</v>
      </c>
      <c r="H28" s="104">
        <v>44974</v>
      </c>
      <c r="I28" s="104">
        <v>44976</v>
      </c>
      <c r="J28" s="105">
        <v>94700</v>
      </c>
      <c r="K28" s="105">
        <v>0</v>
      </c>
      <c r="L28" s="105">
        <v>0</v>
      </c>
      <c r="M28" s="106">
        <v>0</v>
      </c>
      <c r="N28" s="107">
        <f t="shared" si="2"/>
        <v>94700</v>
      </c>
      <c r="O28" s="108" t="s">
        <v>76</v>
      </c>
    </row>
    <row r="29" spans="2:18" s="46" customFormat="1" ht="96.75" customHeight="1">
      <c r="B29" s="102">
        <v>4</v>
      </c>
      <c r="C29" s="96" t="s">
        <v>66</v>
      </c>
      <c r="D29" s="22" t="s">
        <v>39</v>
      </c>
      <c r="E29" s="23" t="s">
        <v>40</v>
      </c>
      <c r="F29" s="109" t="s">
        <v>74</v>
      </c>
      <c r="G29" s="109" t="s">
        <v>75</v>
      </c>
      <c r="H29" s="110">
        <v>44982</v>
      </c>
      <c r="I29" s="110">
        <v>44983</v>
      </c>
      <c r="J29" s="105">
        <v>65700</v>
      </c>
      <c r="K29" s="105">
        <v>0</v>
      </c>
      <c r="L29" s="105">
        <v>0</v>
      </c>
      <c r="M29" s="106">
        <v>0</v>
      </c>
      <c r="N29" s="107">
        <f t="shared" si="1"/>
        <v>65700</v>
      </c>
      <c r="O29" s="111" t="s">
        <v>76</v>
      </c>
    </row>
    <row r="30" spans="2:18" s="56" customFormat="1" ht="38.25" customHeight="1">
      <c r="B30" s="50"/>
      <c r="C30" s="51"/>
      <c r="D30" s="52"/>
      <c r="E30" s="51"/>
      <c r="F30" s="51"/>
      <c r="G30" s="51"/>
      <c r="H30" s="52"/>
      <c r="I30" s="52"/>
      <c r="J30" s="53">
        <f>SUM(J15:J29)</f>
        <v>302600</v>
      </c>
      <c r="K30" s="53">
        <f>315000-L30</f>
        <v>127600</v>
      </c>
      <c r="L30" s="53">
        <v>187400</v>
      </c>
      <c r="M30" s="53">
        <f>SUM(M15:M29)</f>
        <v>0</v>
      </c>
      <c r="N30" s="54">
        <f>+SUM(J30:M30)</f>
        <v>617600</v>
      </c>
      <c r="O30" s="55"/>
    </row>
    <row r="31" spans="2:18" s="56" customFormat="1" ht="38.25" customHeight="1">
      <c r="B31" s="57"/>
      <c r="C31" s="58"/>
      <c r="D31" s="59"/>
      <c r="E31" s="58"/>
      <c r="F31" s="58"/>
      <c r="G31" s="58"/>
      <c r="H31" s="59"/>
      <c r="I31" s="59"/>
      <c r="J31" s="60"/>
      <c r="K31" s="60"/>
      <c r="L31" s="60"/>
      <c r="M31" s="60"/>
      <c r="N31" s="60"/>
      <c r="O31" s="61"/>
    </row>
    <row r="32" spans="2:18" s="56" customFormat="1" ht="38.25" customHeight="1">
      <c r="B32" s="57"/>
      <c r="C32" s="58"/>
      <c r="D32" s="59"/>
      <c r="E32" s="58"/>
      <c r="F32" s="58"/>
      <c r="G32" s="58"/>
      <c r="H32" s="59"/>
      <c r="I32" s="59"/>
      <c r="J32" s="60"/>
      <c r="K32" s="60"/>
      <c r="L32" s="60"/>
      <c r="M32" s="62"/>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58"/>
      <c r="D36" s="59"/>
      <c r="E36" s="58"/>
      <c r="F36" s="58"/>
      <c r="G36" s="58"/>
      <c r="H36" s="59"/>
      <c r="I36" s="59"/>
      <c r="J36" s="60"/>
      <c r="K36" s="60"/>
      <c r="L36" s="60"/>
      <c r="M36" s="60"/>
      <c r="N36" s="60"/>
      <c r="O36" s="61"/>
    </row>
    <row r="37" spans="2:15" s="56" customFormat="1" ht="38.25" customHeight="1">
      <c r="B37" s="57"/>
      <c r="C37" s="94" t="s">
        <v>41</v>
      </c>
      <c r="D37" s="59"/>
      <c r="E37" s="94" t="s">
        <v>41</v>
      </c>
      <c r="F37" s="58"/>
      <c r="G37" s="171" t="s">
        <v>41</v>
      </c>
      <c r="H37" s="171"/>
      <c r="I37" s="59"/>
      <c r="J37" s="171" t="s">
        <v>41</v>
      </c>
      <c r="K37" s="171"/>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56" customFormat="1" ht="38.25" customHeight="1">
      <c r="B41" s="57"/>
      <c r="C41" s="58"/>
      <c r="D41" s="59"/>
      <c r="E41" s="58"/>
      <c r="F41" s="58"/>
      <c r="G41" s="58"/>
      <c r="H41" s="59"/>
      <c r="I41" s="59"/>
      <c r="J41" s="60"/>
      <c r="K41" s="60"/>
      <c r="L41" s="60"/>
      <c r="M41" s="60"/>
      <c r="N41" s="60"/>
      <c r="O41" s="61"/>
    </row>
    <row r="42" spans="2:15" s="7" customFormat="1" ht="38.25" customHeight="1">
      <c r="B42" s="64"/>
      <c r="C42" s="65"/>
      <c r="D42" s="66"/>
      <c r="E42" s="65"/>
      <c r="F42" s="65"/>
      <c r="G42" s="65"/>
      <c r="H42" s="66"/>
      <c r="I42" s="66"/>
      <c r="J42" s="66"/>
      <c r="K42" s="66"/>
      <c r="L42" s="66"/>
      <c r="M42" s="62"/>
      <c r="N42" s="62"/>
      <c r="O42" s="67"/>
    </row>
    <row r="43" spans="2:15" ht="38.25" customHeight="1">
      <c r="B43" s="6"/>
      <c r="C43" s="68"/>
      <c r="D43" s="7"/>
      <c r="E43" s="68"/>
      <c r="F43" s="7"/>
      <c r="G43" s="68"/>
      <c r="H43" s="68"/>
      <c r="I43" s="7"/>
      <c r="J43" s="7"/>
      <c r="K43" s="172"/>
      <c r="L43" s="172"/>
      <c r="M43" s="172"/>
      <c r="N43" s="69"/>
      <c r="O43" s="8"/>
    </row>
    <row r="44" spans="2:15" s="73" customFormat="1" ht="63.75" customHeight="1">
      <c r="B44" s="70"/>
      <c r="C44" s="92" t="s">
        <v>42</v>
      </c>
      <c r="D44" s="92"/>
      <c r="E44" s="92" t="s">
        <v>42</v>
      </c>
      <c r="F44" s="92"/>
      <c r="G44" s="166" t="s">
        <v>42</v>
      </c>
      <c r="H44" s="166"/>
      <c r="I44" s="92"/>
      <c r="J44" s="92"/>
      <c r="K44" s="173" t="s">
        <v>42</v>
      </c>
      <c r="L44" s="173"/>
      <c r="M44" s="173"/>
      <c r="N44" s="92"/>
      <c r="O44" s="72"/>
    </row>
    <row r="45" spans="2:15" s="73" customFormat="1" ht="63.75" customHeight="1">
      <c r="B45" s="70"/>
      <c r="C45" s="92" t="s">
        <v>43</v>
      </c>
      <c r="D45" s="74"/>
      <c r="E45" s="92" t="s">
        <v>44</v>
      </c>
      <c r="F45" s="74"/>
      <c r="G45" s="74" t="s">
        <v>45</v>
      </c>
      <c r="H45" s="74"/>
      <c r="I45" s="92"/>
      <c r="J45" s="92"/>
      <c r="K45" s="166" t="s">
        <v>46</v>
      </c>
      <c r="L45" s="166"/>
      <c r="M45" s="166"/>
      <c r="N45" s="74"/>
      <c r="O45" s="75"/>
    </row>
    <row r="46" spans="2:15" s="73" customFormat="1" ht="63.75" customHeight="1">
      <c r="B46" s="76"/>
      <c r="C46" s="93" t="s">
        <v>47</v>
      </c>
      <c r="D46" s="78"/>
      <c r="E46" s="93" t="s">
        <v>48</v>
      </c>
      <c r="F46" s="78"/>
      <c r="G46" s="78" t="s">
        <v>49</v>
      </c>
      <c r="H46" s="78"/>
      <c r="I46" s="93"/>
      <c r="J46" s="93"/>
      <c r="K46" s="167" t="s">
        <v>50</v>
      </c>
      <c r="L46" s="167"/>
      <c r="M46" s="167"/>
      <c r="N46" s="78"/>
      <c r="O46" s="79"/>
    </row>
    <row r="47" spans="2:15" s="83" customFormat="1" ht="38.25" customHeight="1">
      <c r="B47" s="80"/>
      <c r="C47" s="81"/>
      <c r="D47" s="81"/>
      <c r="E47" s="81"/>
      <c r="F47" s="81"/>
      <c r="G47" s="81"/>
      <c r="H47" s="81"/>
      <c r="I47" s="81"/>
      <c r="J47" s="81"/>
      <c r="K47" s="81"/>
      <c r="L47" s="81"/>
      <c r="M47" s="81"/>
      <c r="N47" s="81"/>
      <c r="O47" s="82"/>
    </row>
    <row r="48" spans="2:15" ht="33" customHeight="1"/>
  </sheetData>
  <mergeCells count="14">
    <mergeCell ref="B11:O11"/>
    <mergeCell ref="B6:O6"/>
    <mergeCell ref="B7:O7"/>
    <mergeCell ref="B8:O8"/>
    <mergeCell ref="B9:O9"/>
    <mergeCell ref="B10:O10"/>
    <mergeCell ref="K45:M45"/>
    <mergeCell ref="K46:M46"/>
    <mergeCell ref="K13:M13"/>
    <mergeCell ref="G37:H37"/>
    <mergeCell ref="J37:K37"/>
    <mergeCell ref="K43:M43"/>
    <mergeCell ref="G44:H44"/>
    <mergeCell ref="K44:M44"/>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5" zoomScale="40" zoomScaleNormal="40" workbookViewId="0">
      <selection activeCell="K29" sqref="K29:L2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57" t="s">
        <v>0</v>
      </c>
      <c r="C6" s="158"/>
      <c r="D6" s="158"/>
      <c r="E6" s="158"/>
      <c r="F6" s="158"/>
      <c r="G6" s="158"/>
      <c r="H6" s="158"/>
      <c r="I6" s="158"/>
      <c r="J6" s="158"/>
      <c r="K6" s="158"/>
      <c r="L6" s="158"/>
      <c r="M6" s="158"/>
      <c r="N6" s="158"/>
      <c r="O6" s="159"/>
    </row>
    <row r="7" spans="2:15" ht="15.75">
      <c r="B7" s="157" t="s">
        <v>1</v>
      </c>
      <c r="C7" s="158"/>
      <c r="D7" s="158"/>
      <c r="E7" s="158"/>
      <c r="F7" s="158"/>
      <c r="G7" s="158"/>
      <c r="H7" s="158"/>
      <c r="I7" s="158"/>
      <c r="J7" s="158"/>
      <c r="K7" s="158"/>
      <c r="L7" s="158"/>
      <c r="M7" s="158"/>
      <c r="N7" s="158"/>
      <c r="O7" s="159"/>
    </row>
    <row r="8" spans="2:15" ht="30">
      <c r="B8" s="160" t="s">
        <v>2</v>
      </c>
      <c r="C8" s="161"/>
      <c r="D8" s="161"/>
      <c r="E8" s="161"/>
      <c r="F8" s="161"/>
      <c r="G8" s="161"/>
      <c r="H8" s="161"/>
      <c r="I8" s="161"/>
      <c r="J8" s="161"/>
      <c r="K8" s="161"/>
      <c r="L8" s="161"/>
      <c r="M8" s="161"/>
      <c r="N8" s="161"/>
      <c r="O8" s="162"/>
    </row>
    <row r="9" spans="2:15" ht="30">
      <c r="B9" s="160" t="s">
        <v>3</v>
      </c>
      <c r="C9" s="161"/>
      <c r="D9" s="161"/>
      <c r="E9" s="161"/>
      <c r="F9" s="161"/>
      <c r="G9" s="161"/>
      <c r="H9" s="161"/>
      <c r="I9" s="161"/>
      <c r="J9" s="161"/>
      <c r="K9" s="161"/>
      <c r="L9" s="161"/>
      <c r="M9" s="161"/>
      <c r="N9" s="161"/>
      <c r="O9" s="162"/>
    </row>
    <row r="10" spans="2:15" ht="30">
      <c r="B10" s="163" t="s">
        <v>54</v>
      </c>
      <c r="C10" s="164"/>
      <c r="D10" s="164"/>
      <c r="E10" s="164"/>
      <c r="F10" s="164"/>
      <c r="G10" s="164"/>
      <c r="H10" s="164"/>
      <c r="I10" s="164"/>
      <c r="J10" s="164"/>
      <c r="K10" s="164"/>
      <c r="L10" s="164"/>
      <c r="M10" s="164"/>
      <c r="N10" s="164"/>
      <c r="O10" s="165"/>
    </row>
    <row r="11" spans="2:15" ht="27.75">
      <c r="B11" s="154" t="s">
        <v>4</v>
      </c>
      <c r="C11" s="155"/>
      <c r="D11" s="155"/>
      <c r="E11" s="155"/>
      <c r="F11" s="155"/>
      <c r="G11" s="155"/>
      <c r="H11" s="155"/>
      <c r="I11" s="155"/>
      <c r="J11" s="155"/>
      <c r="K11" s="155"/>
      <c r="L11" s="155"/>
      <c r="M11" s="155"/>
      <c r="N11" s="155"/>
      <c r="O11" s="156"/>
    </row>
    <row r="12" spans="2:15" ht="27.75">
      <c r="B12" s="9"/>
      <c r="C12" s="10" t="s">
        <v>5</v>
      </c>
      <c r="D12" s="7"/>
      <c r="E12" s="7"/>
      <c r="F12" s="7"/>
      <c r="G12" s="7"/>
      <c r="H12" s="7"/>
      <c r="I12" s="7"/>
      <c r="J12" s="7"/>
      <c r="K12" s="7"/>
      <c r="L12" s="7"/>
      <c r="M12" s="7"/>
      <c r="N12" s="7"/>
      <c r="O12" s="8"/>
    </row>
    <row r="13" spans="2:15" s="15" customFormat="1" ht="45">
      <c r="B13" s="11"/>
      <c r="C13" s="84" t="s">
        <v>77</v>
      </c>
      <c r="D13" s="12"/>
      <c r="E13" s="13"/>
      <c r="F13" s="12"/>
      <c r="G13" s="12"/>
      <c r="H13" s="12"/>
      <c r="I13" s="12"/>
      <c r="J13" s="12"/>
      <c r="K13" s="168" t="s">
        <v>6</v>
      </c>
      <c r="L13" s="169"/>
      <c r="M13" s="170"/>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5"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145.5" customHeight="1">
      <c r="B26" s="44">
        <v>1</v>
      </c>
      <c r="C26" s="115" t="s">
        <v>85</v>
      </c>
      <c r="D26" s="32" t="s">
        <v>39</v>
      </c>
      <c r="E26" s="23" t="s">
        <v>40</v>
      </c>
      <c r="F26" s="112" t="s">
        <v>78</v>
      </c>
      <c r="G26" s="112" t="s">
        <v>79</v>
      </c>
      <c r="H26" s="113">
        <v>44995</v>
      </c>
      <c r="I26" s="113">
        <v>44997</v>
      </c>
      <c r="J26" s="26">
        <v>121750</v>
      </c>
      <c r="K26" s="26">
        <v>0</v>
      </c>
      <c r="L26" s="26">
        <v>0</v>
      </c>
      <c r="M26" s="27">
        <v>0</v>
      </c>
      <c r="N26" s="28">
        <f t="shared" ref="N26:N28" si="1">+SUM(J26:M26)</f>
        <v>121750</v>
      </c>
      <c r="O26" s="114" t="s">
        <v>84</v>
      </c>
    </row>
    <row r="27" spans="2:18" s="46" customFormat="1" ht="130.5" customHeight="1">
      <c r="B27" s="44">
        <v>2</v>
      </c>
      <c r="C27" s="115" t="s">
        <v>86</v>
      </c>
      <c r="D27" s="32" t="s">
        <v>39</v>
      </c>
      <c r="E27" s="23" t="s">
        <v>40</v>
      </c>
      <c r="F27" s="112" t="s">
        <v>80</v>
      </c>
      <c r="G27" s="112" t="s">
        <v>81</v>
      </c>
      <c r="H27" s="113">
        <v>45003</v>
      </c>
      <c r="I27" s="113">
        <v>45004</v>
      </c>
      <c r="J27" s="26">
        <v>44150</v>
      </c>
      <c r="K27" s="26">
        <v>0</v>
      </c>
      <c r="L27" s="26">
        <v>0</v>
      </c>
      <c r="M27" s="27">
        <v>0</v>
      </c>
      <c r="N27" s="28">
        <f t="shared" si="1"/>
        <v>44150</v>
      </c>
      <c r="O27" s="114" t="s">
        <v>84</v>
      </c>
    </row>
    <row r="28" spans="2:18" s="46" customFormat="1" ht="161.25" customHeight="1">
      <c r="B28" s="44">
        <v>3</v>
      </c>
      <c r="C28" s="115" t="s">
        <v>87</v>
      </c>
      <c r="D28" s="32" t="s">
        <v>39</v>
      </c>
      <c r="E28" s="23" t="s">
        <v>40</v>
      </c>
      <c r="F28" s="112" t="s">
        <v>82</v>
      </c>
      <c r="G28" s="112" t="s">
        <v>83</v>
      </c>
      <c r="H28" s="113">
        <v>45009</v>
      </c>
      <c r="I28" s="113">
        <v>45010</v>
      </c>
      <c r="J28" s="26">
        <v>41600</v>
      </c>
      <c r="K28" s="26">
        <v>0</v>
      </c>
      <c r="L28" s="26">
        <v>0</v>
      </c>
      <c r="M28" s="27">
        <v>0</v>
      </c>
      <c r="N28" s="28">
        <f t="shared" si="1"/>
        <v>41600</v>
      </c>
      <c r="O28" s="114" t="s">
        <v>84</v>
      </c>
    </row>
    <row r="29" spans="2:18" s="56" customFormat="1" ht="38.25" customHeight="1">
      <c r="B29" s="50"/>
      <c r="C29" s="51"/>
      <c r="D29" s="52"/>
      <c r="E29" s="51"/>
      <c r="F29" s="51"/>
      <c r="G29" s="51"/>
      <c r="H29" s="52"/>
      <c r="I29" s="52"/>
      <c r="J29" s="53">
        <f>SUM(J15:J28)</f>
        <v>207500</v>
      </c>
      <c r="K29" s="53">
        <f>315000-L29</f>
        <v>127600</v>
      </c>
      <c r="L29" s="53">
        <v>187400</v>
      </c>
      <c r="M29" s="53">
        <f>SUM(M15:M28)</f>
        <v>0</v>
      </c>
      <c r="N29" s="54">
        <f>+SUM(J29:M29)</f>
        <v>522500</v>
      </c>
      <c r="O29" s="55"/>
    </row>
    <row r="30" spans="2:18" s="56" customFormat="1" ht="38.25" customHeight="1">
      <c r="B30" s="57"/>
      <c r="C30" s="58"/>
      <c r="D30" s="59"/>
      <c r="E30" s="58"/>
      <c r="F30" s="58"/>
      <c r="G30" s="58"/>
      <c r="H30" s="59"/>
      <c r="I30" s="59"/>
      <c r="J30" s="60"/>
      <c r="K30" s="60"/>
      <c r="L30" s="60"/>
      <c r="M30" s="60"/>
      <c r="N30" s="60"/>
      <c r="O30" s="61"/>
    </row>
    <row r="31" spans="2:18" s="56" customFormat="1" ht="38.25" customHeight="1">
      <c r="B31" s="57"/>
      <c r="C31" s="58"/>
      <c r="D31" s="59"/>
      <c r="E31" s="58"/>
      <c r="F31" s="58"/>
      <c r="G31" s="58"/>
      <c r="H31" s="59"/>
      <c r="I31" s="59"/>
      <c r="J31" s="60"/>
      <c r="K31" s="60"/>
      <c r="L31" s="60"/>
      <c r="M31" s="62"/>
      <c r="N31" s="60"/>
      <c r="O31" s="61"/>
    </row>
    <row r="32" spans="2:18" s="56" customFormat="1" ht="38.25" customHeight="1">
      <c r="B32" s="57"/>
      <c r="C32" s="58"/>
      <c r="D32" s="59"/>
      <c r="E32" s="58"/>
      <c r="F32" s="58"/>
      <c r="G32" s="58"/>
      <c r="H32" s="59"/>
      <c r="I32" s="59"/>
      <c r="J32" s="60"/>
      <c r="K32" s="60"/>
      <c r="L32" s="60"/>
      <c r="M32" s="60"/>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101" t="s">
        <v>41</v>
      </c>
      <c r="D36" s="59"/>
      <c r="E36" s="101" t="s">
        <v>41</v>
      </c>
      <c r="F36" s="58"/>
      <c r="G36" s="171" t="s">
        <v>41</v>
      </c>
      <c r="H36" s="171"/>
      <c r="I36" s="59"/>
      <c r="J36" s="171" t="s">
        <v>41</v>
      </c>
      <c r="K36" s="171"/>
      <c r="L36" s="60"/>
      <c r="M36" s="60"/>
      <c r="N36" s="60"/>
      <c r="O36" s="61"/>
    </row>
    <row r="37" spans="2:15" s="56" customFormat="1" ht="38.25" customHeight="1">
      <c r="B37" s="57"/>
      <c r="C37" s="58"/>
      <c r="D37" s="59"/>
      <c r="E37" s="58"/>
      <c r="F37" s="58"/>
      <c r="G37" s="58"/>
      <c r="H37" s="59"/>
      <c r="I37" s="59"/>
      <c r="J37" s="60"/>
      <c r="K37" s="60"/>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7" customFormat="1" ht="38.25" customHeight="1">
      <c r="B41" s="64"/>
      <c r="C41" s="65"/>
      <c r="D41" s="66"/>
      <c r="E41" s="65"/>
      <c r="F41" s="65"/>
      <c r="G41" s="65"/>
      <c r="H41" s="66"/>
      <c r="I41" s="66"/>
      <c r="J41" s="66"/>
      <c r="K41" s="66"/>
      <c r="L41" s="66"/>
      <c r="M41" s="62"/>
      <c r="N41" s="62"/>
      <c r="O41" s="67"/>
    </row>
    <row r="42" spans="2:15" ht="38.25" customHeight="1">
      <c r="B42" s="6"/>
      <c r="C42" s="68"/>
      <c r="D42" s="7"/>
      <c r="E42" s="68"/>
      <c r="F42" s="7"/>
      <c r="G42" s="68"/>
      <c r="H42" s="68"/>
      <c r="I42" s="7"/>
      <c r="J42" s="7"/>
      <c r="K42" s="172"/>
      <c r="L42" s="172"/>
      <c r="M42" s="172"/>
      <c r="N42" s="69"/>
      <c r="O42" s="8"/>
    </row>
    <row r="43" spans="2:15" s="73" customFormat="1" ht="63.75" customHeight="1">
      <c r="B43" s="70"/>
      <c r="C43" s="99" t="s">
        <v>42</v>
      </c>
      <c r="D43" s="99"/>
      <c r="E43" s="99" t="s">
        <v>42</v>
      </c>
      <c r="F43" s="99"/>
      <c r="G43" s="166" t="s">
        <v>42</v>
      </c>
      <c r="H43" s="166"/>
      <c r="I43" s="99"/>
      <c r="J43" s="99"/>
      <c r="K43" s="173" t="s">
        <v>42</v>
      </c>
      <c r="L43" s="173"/>
      <c r="M43" s="173"/>
      <c r="N43" s="99"/>
      <c r="O43" s="72"/>
    </row>
    <row r="44" spans="2:15" s="73" customFormat="1" ht="63.75" customHeight="1">
      <c r="B44" s="70"/>
      <c r="C44" s="99" t="s">
        <v>43</v>
      </c>
      <c r="D44" s="74"/>
      <c r="E44" s="99" t="s">
        <v>44</v>
      </c>
      <c r="F44" s="74"/>
      <c r="G44" s="74" t="s">
        <v>45</v>
      </c>
      <c r="H44" s="74"/>
      <c r="I44" s="99"/>
      <c r="J44" s="99"/>
      <c r="K44" s="166" t="s">
        <v>46</v>
      </c>
      <c r="L44" s="166"/>
      <c r="M44" s="166"/>
      <c r="N44" s="74"/>
      <c r="O44" s="75"/>
    </row>
    <row r="45" spans="2:15" s="73" customFormat="1" ht="63.75" customHeight="1">
      <c r="B45" s="76"/>
      <c r="C45" s="100" t="s">
        <v>47</v>
      </c>
      <c r="D45" s="78"/>
      <c r="E45" s="100" t="s">
        <v>48</v>
      </c>
      <c r="F45" s="78"/>
      <c r="G45" s="78" t="s">
        <v>49</v>
      </c>
      <c r="H45" s="78"/>
      <c r="I45" s="100"/>
      <c r="J45" s="100"/>
      <c r="K45" s="167" t="s">
        <v>50</v>
      </c>
      <c r="L45" s="167"/>
      <c r="M45" s="167"/>
      <c r="N45" s="78"/>
      <c r="O45" s="79"/>
    </row>
    <row r="46" spans="2:15" s="83" customFormat="1" ht="38.25" customHeight="1">
      <c r="B46" s="80"/>
      <c r="C46" s="81"/>
      <c r="D46" s="81"/>
      <c r="E46" s="81"/>
      <c r="F46" s="81"/>
      <c r="G46" s="81"/>
      <c r="H46" s="81"/>
      <c r="I46" s="81"/>
      <c r="J46" s="81"/>
      <c r="K46" s="81"/>
      <c r="L46" s="81"/>
      <c r="M46" s="81"/>
      <c r="N46" s="81"/>
      <c r="O46" s="82"/>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4"/>
  <sheetViews>
    <sheetView topLeftCell="D25" zoomScale="40" zoomScaleNormal="40" workbookViewId="0">
      <selection activeCell="O44" sqref="O4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57" t="s">
        <v>0</v>
      </c>
      <c r="C6" s="158"/>
      <c r="D6" s="158"/>
      <c r="E6" s="158"/>
      <c r="F6" s="158"/>
      <c r="G6" s="158"/>
      <c r="H6" s="158"/>
      <c r="I6" s="158"/>
      <c r="J6" s="158"/>
      <c r="K6" s="158"/>
      <c r="L6" s="158"/>
      <c r="M6" s="158"/>
      <c r="N6" s="158"/>
      <c r="O6" s="159"/>
    </row>
    <row r="7" spans="2:15" ht="15.75">
      <c r="B7" s="157" t="s">
        <v>1</v>
      </c>
      <c r="C7" s="158"/>
      <c r="D7" s="158"/>
      <c r="E7" s="158"/>
      <c r="F7" s="158"/>
      <c r="G7" s="158"/>
      <c r="H7" s="158"/>
      <c r="I7" s="158"/>
      <c r="J7" s="158"/>
      <c r="K7" s="158"/>
      <c r="L7" s="158"/>
      <c r="M7" s="158"/>
      <c r="N7" s="158"/>
      <c r="O7" s="159"/>
    </row>
    <row r="8" spans="2:15" ht="30">
      <c r="B8" s="160" t="s">
        <v>2</v>
      </c>
      <c r="C8" s="161"/>
      <c r="D8" s="161"/>
      <c r="E8" s="161"/>
      <c r="F8" s="161"/>
      <c r="G8" s="161"/>
      <c r="H8" s="161"/>
      <c r="I8" s="161"/>
      <c r="J8" s="161"/>
      <c r="K8" s="161"/>
      <c r="L8" s="161"/>
      <c r="M8" s="161"/>
      <c r="N8" s="161"/>
      <c r="O8" s="162"/>
    </row>
    <row r="9" spans="2:15" ht="30">
      <c r="B9" s="160" t="s">
        <v>3</v>
      </c>
      <c r="C9" s="161"/>
      <c r="D9" s="161"/>
      <c r="E9" s="161"/>
      <c r="F9" s="161"/>
      <c r="G9" s="161"/>
      <c r="H9" s="161"/>
      <c r="I9" s="161"/>
      <c r="J9" s="161"/>
      <c r="K9" s="161"/>
      <c r="L9" s="161"/>
      <c r="M9" s="161"/>
      <c r="N9" s="161"/>
      <c r="O9" s="162"/>
    </row>
    <row r="10" spans="2:15" ht="30">
      <c r="B10" s="163" t="s">
        <v>54</v>
      </c>
      <c r="C10" s="164"/>
      <c r="D10" s="164"/>
      <c r="E10" s="164"/>
      <c r="F10" s="164"/>
      <c r="G10" s="164"/>
      <c r="H10" s="164"/>
      <c r="I10" s="164"/>
      <c r="J10" s="164"/>
      <c r="K10" s="164"/>
      <c r="L10" s="164"/>
      <c r="M10" s="164"/>
      <c r="N10" s="164"/>
      <c r="O10" s="165"/>
    </row>
    <row r="11" spans="2:15" ht="27.75">
      <c r="B11" s="154" t="s">
        <v>4</v>
      </c>
      <c r="C11" s="155"/>
      <c r="D11" s="155"/>
      <c r="E11" s="155"/>
      <c r="F11" s="155"/>
      <c r="G11" s="155"/>
      <c r="H11" s="155"/>
      <c r="I11" s="155"/>
      <c r="J11" s="155"/>
      <c r="K11" s="155"/>
      <c r="L11" s="155"/>
      <c r="M11" s="155"/>
      <c r="N11" s="155"/>
      <c r="O11" s="156"/>
    </row>
    <row r="12" spans="2:15" ht="27.75">
      <c r="B12" s="9"/>
      <c r="C12" s="10" t="s">
        <v>5</v>
      </c>
      <c r="D12" s="7"/>
      <c r="E12" s="7"/>
      <c r="F12" s="7"/>
      <c r="G12" s="7"/>
      <c r="H12" s="7"/>
      <c r="I12" s="7"/>
      <c r="J12" s="7"/>
      <c r="K12" s="7"/>
      <c r="L12" s="7"/>
      <c r="M12" s="7"/>
      <c r="N12" s="7"/>
      <c r="O12" s="8"/>
    </row>
    <row r="13" spans="2:15" s="15" customFormat="1" ht="45">
      <c r="B13" s="11"/>
      <c r="C13" s="84" t="s">
        <v>88</v>
      </c>
      <c r="D13" s="12"/>
      <c r="E13" s="13"/>
      <c r="F13" s="12"/>
      <c r="G13" s="12"/>
      <c r="H13" s="12"/>
      <c r="I13" s="12"/>
      <c r="J13" s="12"/>
      <c r="K13" s="168" t="s">
        <v>6</v>
      </c>
      <c r="L13" s="169"/>
      <c r="M13" s="170"/>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c r="G16" s="24"/>
      <c r="H16" s="25"/>
      <c r="I16" s="25"/>
      <c r="J16" s="26">
        <v>0</v>
      </c>
      <c r="K16" s="26">
        <v>0</v>
      </c>
      <c r="L16" s="26">
        <v>0</v>
      </c>
      <c r="M16" s="27">
        <v>0</v>
      </c>
      <c r="N16" s="28">
        <f t="shared" si="0"/>
        <v>0</v>
      </c>
      <c r="O16" s="33"/>
    </row>
    <row r="17" spans="2:18" ht="83.25" customHeight="1">
      <c r="B17" s="44">
        <v>1</v>
      </c>
      <c r="C17" s="95" t="s">
        <v>89</v>
      </c>
      <c r="D17" s="32" t="s">
        <v>39</v>
      </c>
      <c r="E17" s="23" t="s">
        <v>40</v>
      </c>
      <c r="F17" s="112" t="s">
        <v>91</v>
      </c>
      <c r="G17" s="112" t="s">
        <v>92</v>
      </c>
      <c r="H17" s="113">
        <v>45017</v>
      </c>
      <c r="I17" s="113">
        <v>45018</v>
      </c>
      <c r="J17" s="26">
        <v>38700</v>
      </c>
      <c r="K17" s="26">
        <v>50000</v>
      </c>
      <c r="L17" s="26">
        <v>80000</v>
      </c>
      <c r="M17" s="27">
        <v>0</v>
      </c>
      <c r="N17" s="28">
        <f t="shared" si="0"/>
        <v>168700</v>
      </c>
      <c r="O17" s="144" t="s">
        <v>94</v>
      </c>
      <c r="R17" s="2">
        <f>+L17/2</f>
        <v>40000</v>
      </c>
    </row>
    <row r="18" spans="2:18" ht="93" customHeight="1">
      <c r="B18" s="34"/>
      <c r="C18" s="133"/>
      <c r="D18" s="32" t="s">
        <v>23</v>
      </c>
      <c r="E18" s="23" t="s">
        <v>24</v>
      </c>
      <c r="F18" s="36"/>
      <c r="G18" s="36"/>
      <c r="H18" s="37"/>
      <c r="I18" s="37"/>
      <c r="J18" s="26">
        <v>0</v>
      </c>
      <c r="K18" s="26">
        <v>0</v>
      </c>
      <c r="L18" s="26">
        <v>0</v>
      </c>
      <c r="M18" s="27">
        <v>0</v>
      </c>
      <c r="N18" s="28">
        <f t="shared" si="0"/>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s="46" customFormat="1" ht="89.25" customHeight="1">
      <c r="B26" s="102">
        <v>2</v>
      </c>
      <c r="C26" s="96" t="s">
        <v>90</v>
      </c>
      <c r="D26" s="134" t="s">
        <v>39</v>
      </c>
      <c r="E26" s="135" t="s">
        <v>40</v>
      </c>
      <c r="F26" s="136" t="s">
        <v>93</v>
      </c>
      <c r="G26" s="136" t="s">
        <v>93</v>
      </c>
      <c r="H26" s="137">
        <v>45037</v>
      </c>
      <c r="I26" s="137">
        <v>45038</v>
      </c>
      <c r="J26" s="138">
        <v>43600</v>
      </c>
      <c r="K26" s="138">
        <v>77600</v>
      </c>
      <c r="L26" s="138">
        <v>107400</v>
      </c>
      <c r="M26" s="139">
        <v>0</v>
      </c>
      <c r="N26" s="140">
        <f t="shared" ref="N26" si="1">+SUM(J26:M26)</f>
        <v>228600</v>
      </c>
      <c r="O26" s="144" t="s">
        <v>94</v>
      </c>
    </row>
    <row r="27" spans="2:18" s="56" customFormat="1" ht="30">
      <c r="B27" s="50"/>
      <c r="C27" s="51"/>
      <c r="D27" s="52"/>
      <c r="E27" s="51"/>
      <c r="F27" s="51"/>
      <c r="G27" s="51"/>
      <c r="H27" s="52"/>
      <c r="I27" s="52"/>
      <c r="J27" s="53">
        <f>SUM(J15:J26)</f>
        <v>82300</v>
      </c>
      <c r="K27" s="53">
        <f>SUM(K15:K26)</f>
        <v>127600</v>
      </c>
      <c r="L27" s="53">
        <v>187400</v>
      </c>
      <c r="M27" s="53">
        <f>SUM(M15:M26)</f>
        <v>0</v>
      </c>
      <c r="N27" s="54">
        <f>+SUM(J27:M27)</f>
        <v>397300</v>
      </c>
      <c r="O27" s="55"/>
    </row>
    <row r="28" spans="2:18" s="56" customFormat="1" ht="30">
      <c r="B28" s="57"/>
      <c r="C28" s="58"/>
      <c r="D28" s="59"/>
      <c r="E28" s="58"/>
      <c r="F28" s="58"/>
      <c r="G28" s="58"/>
      <c r="H28" s="59"/>
      <c r="I28" s="59"/>
      <c r="J28" s="60"/>
      <c r="K28" s="60"/>
      <c r="L28" s="60"/>
      <c r="M28" s="60"/>
      <c r="N28" s="60"/>
      <c r="O28" s="61"/>
    </row>
    <row r="29" spans="2:18" s="56" customFormat="1" ht="30">
      <c r="B29" s="57"/>
      <c r="C29" s="58"/>
      <c r="D29" s="59"/>
      <c r="E29" s="58"/>
      <c r="F29" s="58"/>
      <c r="G29" s="58"/>
      <c r="H29" s="59"/>
      <c r="I29" s="59"/>
      <c r="J29" s="60"/>
      <c r="K29" s="60"/>
      <c r="L29" s="60"/>
      <c r="M29" s="62"/>
      <c r="N29" s="60"/>
      <c r="O29" s="61"/>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0"/>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118" t="s">
        <v>41</v>
      </c>
      <c r="D34" s="59"/>
      <c r="E34" s="118" t="s">
        <v>41</v>
      </c>
      <c r="F34" s="58"/>
      <c r="G34" s="171" t="s">
        <v>41</v>
      </c>
      <c r="H34" s="171"/>
      <c r="I34" s="59"/>
      <c r="J34" s="171" t="s">
        <v>41</v>
      </c>
      <c r="K34" s="171"/>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58"/>
      <c r="D36" s="59"/>
      <c r="E36" s="58"/>
      <c r="F36" s="58"/>
      <c r="G36" s="58"/>
      <c r="H36" s="59"/>
      <c r="I36" s="59"/>
      <c r="J36" s="60"/>
      <c r="K36" s="60"/>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7" customFormat="1" ht="23.25">
      <c r="B39" s="64"/>
      <c r="C39" s="65"/>
      <c r="D39" s="66"/>
      <c r="E39" s="65"/>
      <c r="F39" s="65"/>
      <c r="G39" s="65"/>
      <c r="H39" s="66"/>
      <c r="I39" s="66"/>
      <c r="J39" s="66"/>
      <c r="K39" s="66"/>
      <c r="L39" s="66"/>
      <c r="M39" s="62"/>
      <c r="N39" s="62"/>
      <c r="O39" s="67"/>
    </row>
    <row r="40" spans="2:15">
      <c r="B40" s="6"/>
      <c r="C40" s="68"/>
      <c r="D40" s="7"/>
      <c r="E40" s="68"/>
      <c r="F40" s="7"/>
      <c r="G40" s="68"/>
      <c r="H40" s="68"/>
      <c r="I40" s="7"/>
      <c r="J40" s="7"/>
      <c r="K40" s="172"/>
      <c r="L40" s="172"/>
      <c r="M40" s="172"/>
      <c r="N40" s="69"/>
      <c r="O40" s="8"/>
    </row>
    <row r="41" spans="2:15" s="73" customFormat="1" ht="27">
      <c r="B41" s="70"/>
      <c r="C41" s="116" t="s">
        <v>42</v>
      </c>
      <c r="D41" s="116"/>
      <c r="E41" s="116" t="s">
        <v>42</v>
      </c>
      <c r="F41" s="116"/>
      <c r="G41" s="166" t="s">
        <v>42</v>
      </c>
      <c r="H41" s="166"/>
      <c r="I41" s="116"/>
      <c r="J41" s="116"/>
      <c r="K41" s="173" t="s">
        <v>42</v>
      </c>
      <c r="L41" s="173"/>
      <c r="M41" s="173"/>
      <c r="N41" s="116"/>
      <c r="O41" s="72"/>
    </row>
    <row r="42" spans="2:15" s="73" customFormat="1" ht="27">
      <c r="B42" s="70"/>
      <c r="C42" s="116" t="s">
        <v>43</v>
      </c>
      <c r="D42" s="74"/>
      <c r="E42" s="116" t="s">
        <v>44</v>
      </c>
      <c r="F42" s="74"/>
      <c r="G42" s="74" t="s">
        <v>45</v>
      </c>
      <c r="H42" s="74"/>
      <c r="I42" s="116"/>
      <c r="J42" s="116"/>
      <c r="K42" s="166" t="s">
        <v>46</v>
      </c>
      <c r="L42" s="166"/>
      <c r="M42" s="166"/>
      <c r="N42" s="74"/>
      <c r="O42" s="75"/>
    </row>
    <row r="43" spans="2:15" s="73" customFormat="1" ht="27">
      <c r="B43" s="76"/>
      <c r="C43" s="117" t="s">
        <v>47</v>
      </c>
      <c r="D43" s="78"/>
      <c r="E43" s="117" t="s">
        <v>48</v>
      </c>
      <c r="F43" s="78"/>
      <c r="G43" s="78" t="s">
        <v>49</v>
      </c>
      <c r="H43" s="78"/>
      <c r="I43" s="117"/>
      <c r="J43" s="117"/>
      <c r="K43" s="167" t="s">
        <v>50</v>
      </c>
      <c r="L43" s="167"/>
      <c r="M43" s="167"/>
      <c r="N43" s="78"/>
      <c r="O43" s="79"/>
    </row>
    <row r="44" spans="2:15" s="83" customFormat="1" ht="25.5">
      <c r="B44" s="80"/>
      <c r="C44" s="81"/>
      <c r="D44" s="81"/>
      <c r="E44" s="81"/>
      <c r="F44" s="81"/>
      <c r="G44" s="81"/>
      <c r="H44" s="81"/>
      <c r="I44" s="81"/>
      <c r="J44" s="81"/>
      <c r="K44" s="81"/>
      <c r="L44" s="81"/>
      <c r="M44" s="81"/>
      <c r="N44" s="81"/>
      <c r="O44" s="82"/>
    </row>
  </sheetData>
  <mergeCells count="14">
    <mergeCell ref="B11:O11"/>
    <mergeCell ref="B6:O6"/>
    <mergeCell ref="B7:O7"/>
    <mergeCell ref="B8:O8"/>
    <mergeCell ref="B9:O9"/>
    <mergeCell ref="B10:O10"/>
    <mergeCell ref="K42:M42"/>
    <mergeCell ref="K43:M43"/>
    <mergeCell ref="K13:M13"/>
    <mergeCell ref="G34:H34"/>
    <mergeCell ref="J34:K34"/>
    <mergeCell ref="K40:M40"/>
    <mergeCell ref="G41:H41"/>
    <mergeCell ref="K41:M41"/>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zoomScale="40" zoomScaleNormal="40" workbookViewId="0">
      <selection activeCell="C17" sqref="C1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57" t="s">
        <v>0</v>
      </c>
      <c r="C6" s="158"/>
      <c r="D6" s="158"/>
      <c r="E6" s="158"/>
      <c r="F6" s="158"/>
      <c r="G6" s="158"/>
      <c r="H6" s="158"/>
      <c r="I6" s="158"/>
      <c r="J6" s="158"/>
      <c r="K6" s="158"/>
      <c r="L6" s="158"/>
      <c r="M6" s="158"/>
      <c r="N6" s="158"/>
      <c r="O6" s="159"/>
    </row>
    <row r="7" spans="2:15" ht="15.75">
      <c r="B7" s="157" t="s">
        <v>1</v>
      </c>
      <c r="C7" s="158"/>
      <c r="D7" s="158"/>
      <c r="E7" s="158"/>
      <c r="F7" s="158"/>
      <c r="G7" s="158"/>
      <c r="H7" s="158"/>
      <c r="I7" s="158"/>
      <c r="J7" s="158"/>
      <c r="K7" s="158"/>
      <c r="L7" s="158"/>
      <c r="M7" s="158"/>
      <c r="N7" s="158"/>
      <c r="O7" s="159"/>
    </row>
    <row r="8" spans="2:15" ht="30">
      <c r="B8" s="160" t="s">
        <v>2</v>
      </c>
      <c r="C8" s="161"/>
      <c r="D8" s="161"/>
      <c r="E8" s="161"/>
      <c r="F8" s="161"/>
      <c r="G8" s="161"/>
      <c r="H8" s="161"/>
      <c r="I8" s="161"/>
      <c r="J8" s="161"/>
      <c r="K8" s="161"/>
      <c r="L8" s="161"/>
      <c r="M8" s="161"/>
      <c r="N8" s="161"/>
      <c r="O8" s="162"/>
    </row>
    <row r="9" spans="2:15" ht="30">
      <c r="B9" s="160" t="s">
        <v>3</v>
      </c>
      <c r="C9" s="161"/>
      <c r="D9" s="161"/>
      <c r="E9" s="161"/>
      <c r="F9" s="161"/>
      <c r="G9" s="161"/>
      <c r="H9" s="161"/>
      <c r="I9" s="161"/>
      <c r="J9" s="161"/>
      <c r="K9" s="161"/>
      <c r="L9" s="161"/>
      <c r="M9" s="161"/>
      <c r="N9" s="161"/>
      <c r="O9" s="162"/>
    </row>
    <row r="10" spans="2:15" ht="30">
      <c r="B10" s="163" t="s">
        <v>54</v>
      </c>
      <c r="C10" s="164"/>
      <c r="D10" s="164"/>
      <c r="E10" s="164"/>
      <c r="F10" s="164"/>
      <c r="G10" s="164"/>
      <c r="H10" s="164"/>
      <c r="I10" s="164"/>
      <c r="J10" s="164"/>
      <c r="K10" s="164"/>
      <c r="L10" s="164"/>
      <c r="M10" s="164"/>
      <c r="N10" s="164"/>
      <c r="O10" s="165"/>
    </row>
    <row r="11" spans="2:15" ht="27.75">
      <c r="B11" s="154" t="s">
        <v>4</v>
      </c>
      <c r="C11" s="155"/>
      <c r="D11" s="155"/>
      <c r="E11" s="155"/>
      <c r="F11" s="155"/>
      <c r="G11" s="155"/>
      <c r="H11" s="155"/>
      <c r="I11" s="155"/>
      <c r="J11" s="155"/>
      <c r="K11" s="155"/>
      <c r="L11" s="155"/>
      <c r="M11" s="155"/>
      <c r="N11" s="155"/>
      <c r="O11" s="156"/>
    </row>
    <row r="12" spans="2:15" ht="27.75">
      <c r="B12" s="9"/>
      <c r="C12" s="10" t="s">
        <v>5</v>
      </c>
      <c r="D12" s="7"/>
      <c r="E12" s="7"/>
      <c r="F12" s="7"/>
      <c r="G12" s="7"/>
      <c r="H12" s="7"/>
      <c r="I12" s="7"/>
      <c r="J12" s="7"/>
      <c r="K12" s="7"/>
      <c r="L12" s="7"/>
      <c r="M12" s="7"/>
      <c r="N12" s="7"/>
      <c r="O12" s="8"/>
    </row>
    <row r="13" spans="2:15" s="15" customFormat="1" ht="45">
      <c r="B13" s="11"/>
      <c r="C13" s="84" t="s">
        <v>105</v>
      </c>
      <c r="D13" s="12"/>
      <c r="E13" s="13"/>
      <c r="F13" s="12"/>
      <c r="G13" s="12"/>
      <c r="H13" s="12"/>
      <c r="I13" s="12"/>
      <c r="J13" s="12"/>
      <c r="K13" s="168" t="s">
        <v>6</v>
      </c>
      <c r="L13" s="169"/>
      <c r="M13" s="170"/>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N18" si="1">+SUM(J17:M17)</f>
        <v>0</v>
      </c>
      <c r="O17" s="33"/>
      <c r="R17" s="2">
        <f>+L17/2</f>
        <v>0</v>
      </c>
    </row>
    <row r="18" spans="2:18" ht="93" customHeight="1">
      <c r="B18" s="146">
        <v>1</v>
      </c>
      <c r="C18" s="147" t="s">
        <v>97</v>
      </c>
      <c r="D18" s="32" t="s">
        <v>23</v>
      </c>
      <c r="E18" s="23" t="s">
        <v>24</v>
      </c>
      <c r="F18" s="40" t="s">
        <v>60</v>
      </c>
      <c r="G18" s="112" t="s">
        <v>95</v>
      </c>
      <c r="H18" s="113">
        <v>45052</v>
      </c>
      <c r="I18" s="113">
        <v>45053</v>
      </c>
      <c r="J18" s="26">
        <v>63200</v>
      </c>
      <c r="K18" s="26">
        <v>0</v>
      </c>
      <c r="L18" s="26">
        <v>0</v>
      </c>
      <c r="M18" s="27">
        <v>0</v>
      </c>
      <c r="N18" s="28">
        <f t="shared" si="1"/>
        <v>63200</v>
      </c>
      <c r="O18" s="145" t="s">
        <v>96</v>
      </c>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ht="93.75" customHeight="1">
      <c r="B26" s="44">
        <v>2</v>
      </c>
      <c r="C26" s="147" t="s">
        <v>98</v>
      </c>
      <c r="D26" s="22" t="s">
        <v>39</v>
      </c>
      <c r="E26" s="23" t="s">
        <v>40</v>
      </c>
      <c r="F26" s="40" t="s">
        <v>60</v>
      </c>
      <c r="G26" s="40" t="s">
        <v>101</v>
      </c>
      <c r="H26" s="25">
        <v>45066</v>
      </c>
      <c r="I26" s="25">
        <v>45067</v>
      </c>
      <c r="J26" s="26">
        <v>66100</v>
      </c>
      <c r="K26" s="26">
        <v>0</v>
      </c>
      <c r="L26" s="26">
        <v>0</v>
      </c>
      <c r="M26" s="27">
        <v>0</v>
      </c>
      <c r="N26" s="28">
        <f t="shared" ref="N26:N28" si="2">+SUM(J26:M26)</f>
        <v>66100</v>
      </c>
      <c r="O26" s="145" t="s">
        <v>96</v>
      </c>
    </row>
    <row r="27" spans="2:18" ht="127.5">
      <c r="B27" s="44">
        <v>3</v>
      </c>
      <c r="C27" s="147" t="s">
        <v>99</v>
      </c>
      <c r="D27" s="22" t="s">
        <v>39</v>
      </c>
      <c r="E27" s="23" t="s">
        <v>40</v>
      </c>
      <c r="F27" s="40" t="s">
        <v>102</v>
      </c>
      <c r="G27" s="40" t="s">
        <v>102</v>
      </c>
      <c r="H27" s="25">
        <v>45070</v>
      </c>
      <c r="I27" s="25">
        <v>45070</v>
      </c>
      <c r="J27" s="26">
        <v>7850</v>
      </c>
      <c r="K27" s="26">
        <v>0</v>
      </c>
      <c r="L27" s="26">
        <v>0</v>
      </c>
      <c r="M27" s="27">
        <v>0</v>
      </c>
      <c r="N27" s="28">
        <f t="shared" si="2"/>
        <v>7850</v>
      </c>
      <c r="O27" s="145" t="s">
        <v>96</v>
      </c>
    </row>
    <row r="28" spans="2:18" ht="123" customHeight="1">
      <c r="B28" s="102">
        <v>4</v>
      </c>
      <c r="C28" s="147" t="s">
        <v>100</v>
      </c>
      <c r="D28" s="22" t="s">
        <v>39</v>
      </c>
      <c r="E28" s="23" t="s">
        <v>40</v>
      </c>
      <c r="F28" s="40" t="s">
        <v>60</v>
      </c>
      <c r="G28" s="40" t="s">
        <v>103</v>
      </c>
      <c r="H28" s="25">
        <v>45075</v>
      </c>
      <c r="I28" s="25">
        <v>45075</v>
      </c>
      <c r="J28" s="26">
        <v>77300</v>
      </c>
      <c r="K28" s="26">
        <v>0</v>
      </c>
      <c r="L28" s="26">
        <v>0</v>
      </c>
      <c r="M28" s="27">
        <v>0</v>
      </c>
      <c r="N28" s="28">
        <f t="shared" si="2"/>
        <v>77300</v>
      </c>
      <c r="O28" s="145" t="s">
        <v>96</v>
      </c>
    </row>
    <row r="29" spans="2:18" s="56" customFormat="1" ht="30">
      <c r="B29" s="50"/>
      <c r="C29" s="51"/>
      <c r="D29" s="52"/>
      <c r="E29" s="51"/>
      <c r="F29" s="51"/>
      <c r="G29" s="51"/>
      <c r="H29" s="52"/>
      <c r="I29" s="52"/>
      <c r="J29" s="53">
        <f>SUM(J15:J28)</f>
        <v>214450</v>
      </c>
      <c r="K29" s="53">
        <f>315000-L29</f>
        <v>127600</v>
      </c>
      <c r="L29" s="53">
        <v>187400</v>
      </c>
      <c r="M29" s="53">
        <f>SUM(M15:M28)</f>
        <v>0</v>
      </c>
      <c r="N29" s="54">
        <f>+SUM(J29:M29)</f>
        <v>529450</v>
      </c>
      <c r="O29" s="55"/>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2"/>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143" t="s">
        <v>41</v>
      </c>
      <c r="D36" s="59"/>
      <c r="E36" s="143" t="s">
        <v>41</v>
      </c>
      <c r="F36" s="58"/>
      <c r="G36" s="171" t="s">
        <v>41</v>
      </c>
      <c r="H36" s="171"/>
      <c r="I36" s="59"/>
      <c r="J36" s="171" t="s">
        <v>41</v>
      </c>
      <c r="K36" s="171"/>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58"/>
      <c r="D40" s="59"/>
      <c r="E40" s="58"/>
      <c r="F40" s="58"/>
      <c r="G40" s="58"/>
      <c r="H40" s="59"/>
      <c r="I40" s="59"/>
      <c r="J40" s="60"/>
      <c r="K40" s="60"/>
      <c r="L40" s="60"/>
      <c r="M40" s="60"/>
      <c r="N40" s="60"/>
      <c r="O40" s="61"/>
    </row>
    <row r="41" spans="2:15" s="7" customFormat="1" ht="23.25">
      <c r="B41" s="64"/>
      <c r="C41" s="65"/>
      <c r="D41" s="66"/>
      <c r="E41" s="65"/>
      <c r="F41" s="65"/>
      <c r="G41" s="65"/>
      <c r="H41" s="66"/>
      <c r="I41" s="66"/>
      <c r="J41" s="66"/>
      <c r="K41" s="66"/>
      <c r="L41" s="66"/>
      <c r="M41" s="62"/>
      <c r="N41" s="62"/>
      <c r="O41" s="67"/>
    </row>
    <row r="42" spans="2:15">
      <c r="B42" s="6"/>
      <c r="C42" s="68"/>
      <c r="D42" s="7"/>
      <c r="E42" s="68"/>
      <c r="F42" s="7"/>
      <c r="G42" s="68"/>
      <c r="H42" s="68"/>
      <c r="I42" s="7"/>
      <c r="J42" s="7"/>
      <c r="K42" s="172"/>
      <c r="L42" s="172"/>
      <c r="M42" s="172"/>
      <c r="N42" s="69"/>
      <c r="O42" s="8"/>
    </row>
    <row r="43" spans="2:15" s="73" customFormat="1" ht="27">
      <c r="B43" s="70"/>
      <c r="C43" s="141" t="s">
        <v>42</v>
      </c>
      <c r="D43" s="141"/>
      <c r="E43" s="141" t="s">
        <v>42</v>
      </c>
      <c r="F43" s="141"/>
      <c r="G43" s="166" t="s">
        <v>42</v>
      </c>
      <c r="H43" s="166"/>
      <c r="I43" s="141"/>
      <c r="J43" s="141"/>
      <c r="K43" s="173" t="s">
        <v>42</v>
      </c>
      <c r="L43" s="173"/>
      <c r="M43" s="173"/>
      <c r="N43" s="141"/>
      <c r="O43" s="72"/>
    </row>
    <row r="44" spans="2:15" s="73" customFormat="1" ht="27">
      <c r="B44" s="70"/>
      <c r="C44" s="141" t="s">
        <v>43</v>
      </c>
      <c r="D44" s="74"/>
      <c r="E44" s="141" t="s">
        <v>44</v>
      </c>
      <c r="F44" s="74"/>
      <c r="G44" s="74" t="s">
        <v>45</v>
      </c>
      <c r="H44" s="74"/>
      <c r="I44" s="141"/>
      <c r="J44" s="141"/>
      <c r="K44" s="166" t="s">
        <v>46</v>
      </c>
      <c r="L44" s="166"/>
      <c r="M44" s="166"/>
      <c r="N44" s="74"/>
      <c r="O44" s="75"/>
    </row>
    <row r="45" spans="2:15" s="73" customFormat="1" ht="27">
      <c r="B45" s="76"/>
      <c r="C45" s="142" t="s">
        <v>47</v>
      </c>
      <c r="D45" s="78"/>
      <c r="E45" s="142" t="s">
        <v>48</v>
      </c>
      <c r="F45" s="78"/>
      <c r="G45" s="78" t="s">
        <v>49</v>
      </c>
      <c r="H45" s="78"/>
      <c r="I45" s="142"/>
      <c r="J45" s="142"/>
      <c r="K45" s="167" t="s">
        <v>50</v>
      </c>
      <c r="L45" s="167"/>
      <c r="M45" s="167"/>
      <c r="N45" s="78"/>
      <c r="O45" s="79"/>
    </row>
    <row r="46" spans="2:15" s="83" customFormat="1" ht="25.5">
      <c r="B46" s="80"/>
      <c r="C46" s="81"/>
      <c r="D46" s="81"/>
      <c r="E46" s="81"/>
      <c r="F46" s="81"/>
      <c r="G46" s="81"/>
      <c r="H46" s="81"/>
      <c r="I46" s="81"/>
      <c r="J46" s="81"/>
      <c r="K46" s="81"/>
      <c r="L46" s="81"/>
      <c r="M46" s="81"/>
      <c r="N46" s="81"/>
      <c r="O46" s="82"/>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abSelected="1" topLeftCell="B1" zoomScale="40" zoomScaleNormal="40" workbookViewId="0">
      <selection activeCell="C14" sqref="C1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57" t="s">
        <v>0</v>
      </c>
      <c r="C6" s="158"/>
      <c r="D6" s="158"/>
      <c r="E6" s="158"/>
      <c r="F6" s="158"/>
      <c r="G6" s="158"/>
      <c r="H6" s="158"/>
      <c r="I6" s="158"/>
      <c r="J6" s="158"/>
      <c r="K6" s="158"/>
      <c r="L6" s="158"/>
      <c r="M6" s="158"/>
      <c r="N6" s="158"/>
      <c r="O6" s="159"/>
    </row>
    <row r="7" spans="2:15" ht="15.75">
      <c r="B7" s="157" t="s">
        <v>1</v>
      </c>
      <c r="C7" s="158"/>
      <c r="D7" s="158"/>
      <c r="E7" s="158"/>
      <c r="F7" s="158"/>
      <c r="G7" s="158"/>
      <c r="H7" s="158"/>
      <c r="I7" s="158"/>
      <c r="J7" s="158"/>
      <c r="K7" s="158"/>
      <c r="L7" s="158"/>
      <c r="M7" s="158"/>
      <c r="N7" s="158"/>
      <c r="O7" s="159"/>
    </row>
    <row r="8" spans="2:15" ht="30">
      <c r="B8" s="160" t="s">
        <v>2</v>
      </c>
      <c r="C8" s="161"/>
      <c r="D8" s="161"/>
      <c r="E8" s="161"/>
      <c r="F8" s="161"/>
      <c r="G8" s="161"/>
      <c r="H8" s="161"/>
      <c r="I8" s="161"/>
      <c r="J8" s="161"/>
      <c r="K8" s="161"/>
      <c r="L8" s="161"/>
      <c r="M8" s="161"/>
      <c r="N8" s="161"/>
      <c r="O8" s="162"/>
    </row>
    <row r="9" spans="2:15" ht="30">
      <c r="B9" s="160" t="s">
        <v>3</v>
      </c>
      <c r="C9" s="161"/>
      <c r="D9" s="161"/>
      <c r="E9" s="161"/>
      <c r="F9" s="161"/>
      <c r="G9" s="161"/>
      <c r="H9" s="161"/>
      <c r="I9" s="161"/>
      <c r="J9" s="161"/>
      <c r="K9" s="161"/>
      <c r="L9" s="161"/>
      <c r="M9" s="161"/>
      <c r="N9" s="161"/>
      <c r="O9" s="162"/>
    </row>
    <row r="10" spans="2:15" ht="30">
      <c r="B10" s="163" t="s">
        <v>54</v>
      </c>
      <c r="C10" s="164"/>
      <c r="D10" s="164"/>
      <c r="E10" s="164"/>
      <c r="F10" s="164"/>
      <c r="G10" s="164"/>
      <c r="H10" s="164"/>
      <c r="I10" s="164"/>
      <c r="J10" s="164"/>
      <c r="K10" s="164"/>
      <c r="L10" s="164"/>
      <c r="M10" s="164"/>
      <c r="N10" s="164"/>
      <c r="O10" s="165"/>
    </row>
    <row r="11" spans="2:15" ht="27.75">
      <c r="B11" s="154" t="s">
        <v>4</v>
      </c>
      <c r="C11" s="155"/>
      <c r="D11" s="155"/>
      <c r="E11" s="155"/>
      <c r="F11" s="155"/>
      <c r="G11" s="155"/>
      <c r="H11" s="155"/>
      <c r="I11" s="155"/>
      <c r="J11" s="155"/>
      <c r="K11" s="155"/>
      <c r="L11" s="155"/>
      <c r="M11" s="155"/>
      <c r="N11" s="155"/>
      <c r="O11" s="156"/>
    </row>
    <row r="12" spans="2:15" ht="27.75">
      <c r="B12" s="9"/>
      <c r="C12" s="10"/>
      <c r="D12" s="7"/>
      <c r="E12" s="7"/>
      <c r="F12" s="7"/>
      <c r="G12" s="7"/>
      <c r="H12" s="7"/>
      <c r="I12" s="7"/>
      <c r="J12" s="7"/>
      <c r="K12" s="7"/>
      <c r="L12" s="7"/>
      <c r="M12" s="7"/>
      <c r="N12" s="7"/>
      <c r="O12" s="8"/>
    </row>
    <row r="13" spans="2:15" s="15" customFormat="1" ht="45">
      <c r="B13" s="11"/>
      <c r="C13" s="84" t="s">
        <v>104</v>
      </c>
      <c r="D13" s="12"/>
      <c r="E13" s="13"/>
      <c r="F13" s="12"/>
      <c r="G13" s="12"/>
      <c r="H13" s="12"/>
      <c r="I13" s="12"/>
      <c r="J13" s="12"/>
      <c r="K13" s="168" t="s">
        <v>6</v>
      </c>
      <c r="L13" s="169"/>
      <c r="M13" s="170"/>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t="s">
        <v>106</v>
      </c>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 si="1">+SUM(J17:M17)</f>
        <v>0</v>
      </c>
      <c r="O17" s="33"/>
      <c r="R17" s="2">
        <f>+L17/2</f>
        <v>0</v>
      </c>
    </row>
    <row r="18" spans="2:18" ht="93" customHeight="1">
      <c r="B18" s="146"/>
      <c r="C18" s="147"/>
      <c r="D18" s="32" t="s">
        <v>23</v>
      </c>
      <c r="E18" s="23" t="s">
        <v>24</v>
      </c>
      <c r="F18" s="112"/>
      <c r="G18" s="112"/>
      <c r="H18" s="113"/>
      <c r="I18" s="113"/>
      <c r="J18" s="26">
        <v>0</v>
      </c>
      <c r="K18" s="26">
        <v>0</v>
      </c>
      <c r="L18" s="26">
        <v>0</v>
      </c>
      <c r="M18" s="27">
        <v>0</v>
      </c>
      <c r="N18" s="28">
        <f t="shared" ref="N18" si="2">+SUM(J18:M18)</f>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ht="137.25" customHeight="1">
      <c r="B26" s="44">
        <v>1</v>
      </c>
      <c r="C26" s="151" t="s">
        <v>107</v>
      </c>
      <c r="D26" s="22" t="s">
        <v>39</v>
      </c>
      <c r="E26" s="23" t="s">
        <v>40</v>
      </c>
      <c r="F26" s="152" t="s">
        <v>108</v>
      </c>
      <c r="G26" s="152" t="s">
        <v>109</v>
      </c>
      <c r="H26" s="45">
        <v>45084</v>
      </c>
      <c r="I26" s="45">
        <v>45087</v>
      </c>
      <c r="J26" s="26">
        <v>28900</v>
      </c>
      <c r="K26" s="26">
        <v>0</v>
      </c>
      <c r="L26" s="26">
        <v>0</v>
      </c>
      <c r="M26" s="27">
        <v>0</v>
      </c>
      <c r="N26" s="28">
        <f t="shared" ref="N26:N28" si="3">+SUM(J26:M26)</f>
        <v>28900</v>
      </c>
      <c r="O26" s="153" t="s">
        <v>110</v>
      </c>
    </row>
    <row r="27" spans="2:18" ht="137.25" customHeight="1">
      <c r="B27" s="44"/>
      <c r="C27" s="147"/>
      <c r="D27" s="22" t="s">
        <v>39</v>
      </c>
      <c r="E27" s="23" t="s">
        <v>40</v>
      </c>
      <c r="F27" s="112"/>
      <c r="G27" s="112"/>
      <c r="H27" s="113"/>
      <c r="I27" s="113"/>
      <c r="J27" s="26">
        <v>0</v>
      </c>
      <c r="K27" s="26">
        <v>0</v>
      </c>
      <c r="L27" s="26">
        <v>0</v>
      </c>
      <c r="M27" s="27">
        <v>0</v>
      </c>
      <c r="N27" s="28">
        <f t="shared" si="3"/>
        <v>0</v>
      </c>
      <c r="O27" s="33"/>
    </row>
    <row r="28" spans="2:18" ht="123" customHeight="1">
      <c r="B28" s="102"/>
      <c r="C28" s="147"/>
      <c r="D28" s="22" t="s">
        <v>39</v>
      </c>
      <c r="E28" s="23" t="s">
        <v>40</v>
      </c>
      <c r="F28" s="112"/>
      <c r="G28" s="112"/>
      <c r="H28" s="113"/>
      <c r="I28" s="113"/>
      <c r="J28" s="26">
        <v>0</v>
      </c>
      <c r="K28" s="26">
        <v>0</v>
      </c>
      <c r="L28" s="26">
        <v>0</v>
      </c>
      <c r="M28" s="27">
        <v>0</v>
      </c>
      <c r="N28" s="28">
        <f t="shared" si="3"/>
        <v>0</v>
      </c>
      <c r="O28" s="33"/>
    </row>
    <row r="29" spans="2:18" s="56" customFormat="1" ht="30">
      <c r="B29" s="50"/>
      <c r="C29" s="51"/>
      <c r="D29" s="52"/>
      <c r="E29" s="51"/>
      <c r="F29" s="51"/>
      <c r="G29" s="51"/>
      <c r="H29" s="52"/>
      <c r="I29" s="52"/>
      <c r="J29" s="53">
        <f>SUM(J15:J28)</f>
        <v>28900</v>
      </c>
      <c r="K29" s="53">
        <f>315000-L29</f>
        <v>127600</v>
      </c>
      <c r="L29" s="53">
        <v>187400</v>
      </c>
      <c r="M29" s="53">
        <f>SUM(M15:M28)</f>
        <v>0</v>
      </c>
      <c r="N29" s="54">
        <f>+SUM(J29:M29)</f>
        <v>343900</v>
      </c>
      <c r="O29" s="55"/>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2"/>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150" t="s">
        <v>41</v>
      </c>
      <c r="D36" s="59"/>
      <c r="E36" s="150" t="s">
        <v>41</v>
      </c>
      <c r="F36" s="58"/>
      <c r="G36" s="171" t="s">
        <v>41</v>
      </c>
      <c r="H36" s="171"/>
      <c r="I36" s="59"/>
      <c r="J36" s="171" t="s">
        <v>41</v>
      </c>
      <c r="K36" s="171"/>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58"/>
      <c r="D40" s="59"/>
      <c r="E40" s="58"/>
      <c r="F40" s="58"/>
      <c r="G40" s="58"/>
      <c r="H40" s="59"/>
      <c r="I40" s="59"/>
      <c r="J40" s="60"/>
      <c r="K40" s="60"/>
      <c r="L40" s="60"/>
      <c r="M40" s="60"/>
      <c r="N40" s="60"/>
      <c r="O40" s="61"/>
    </row>
    <row r="41" spans="2:15" s="7" customFormat="1" ht="23.25">
      <c r="B41" s="64"/>
      <c r="C41" s="65"/>
      <c r="D41" s="66"/>
      <c r="E41" s="65"/>
      <c r="F41" s="65"/>
      <c r="G41" s="65"/>
      <c r="H41" s="66"/>
      <c r="I41" s="66"/>
      <c r="J41" s="66"/>
      <c r="K41" s="66"/>
      <c r="L41" s="66"/>
      <c r="M41" s="62"/>
      <c r="N41" s="62"/>
      <c r="O41" s="67"/>
    </row>
    <row r="42" spans="2:15">
      <c r="B42" s="6"/>
      <c r="C42" s="68"/>
      <c r="D42" s="7"/>
      <c r="E42" s="68"/>
      <c r="F42" s="7"/>
      <c r="G42" s="68"/>
      <c r="H42" s="68"/>
      <c r="I42" s="7"/>
      <c r="J42" s="7"/>
      <c r="K42" s="172"/>
      <c r="L42" s="172"/>
      <c r="M42" s="172"/>
      <c r="N42" s="69"/>
      <c r="O42" s="8"/>
    </row>
    <row r="43" spans="2:15" s="73" customFormat="1" ht="27">
      <c r="B43" s="70"/>
      <c r="C43" s="148" t="s">
        <v>42</v>
      </c>
      <c r="D43" s="148"/>
      <c r="E43" s="148" t="s">
        <v>42</v>
      </c>
      <c r="F43" s="148"/>
      <c r="G43" s="166" t="s">
        <v>42</v>
      </c>
      <c r="H43" s="166"/>
      <c r="I43" s="148"/>
      <c r="J43" s="148"/>
      <c r="K43" s="173" t="s">
        <v>42</v>
      </c>
      <c r="L43" s="173"/>
      <c r="M43" s="173"/>
      <c r="N43" s="148"/>
      <c r="O43" s="72"/>
    </row>
    <row r="44" spans="2:15" s="73" customFormat="1" ht="27">
      <c r="B44" s="70"/>
      <c r="C44" s="148" t="s">
        <v>43</v>
      </c>
      <c r="D44" s="74"/>
      <c r="E44" s="148" t="s">
        <v>44</v>
      </c>
      <c r="F44" s="74"/>
      <c r="G44" s="74" t="s">
        <v>45</v>
      </c>
      <c r="H44" s="74"/>
      <c r="I44" s="148"/>
      <c r="J44" s="148"/>
      <c r="K44" s="166" t="s">
        <v>46</v>
      </c>
      <c r="L44" s="166"/>
      <c r="M44" s="166"/>
      <c r="N44" s="74"/>
      <c r="O44" s="75"/>
    </row>
    <row r="45" spans="2:15" s="73" customFormat="1" ht="27">
      <c r="B45" s="76"/>
      <c r="C45" s="149" t="s">
        <v>47</v>
      </c>
      <c r="D45" s="78"/>
      <c r="E45" s="149" t="s">
        <v>48</v>
      </c>
      <c r="F45" s="78"/>
      <c r="G45" s="78" t="s">
        <v>49</v>
      </c>
      <c r="H45" s="78"/>
      <c r="I45" s="149"/>
      <c r="J45" s="149"/>
      <c r="K45" s="167" t="s">
        <v>50</v>
      </c>
      <c r="L45" s="167"/>
      <c r="M45" s="167"/>
      <c r="N45" s="78"/>
      <c r="O45" s="79"/>
    </row>
    <row r="46" spans="2:15" s="83" customFormat="1" ht="25.5">
      <c r="B46" s="80"/>
      <c r="C46" s="81"/>
      <c r="D46" s="81"/>
      <c r="E46" s="81"/>
      <c r="F46" s="81"/>
      <c r="G46" s="81"/>
      <c r="H46" s="81"/>
      <c r="I46" s="81"/>
      <c r="J46" s="81"/>
      <c r="K46" s="81"/>
      <c r="L46" s="81"/>
      <c r="M46" s="81"/>
      <c r="N46" s="81"/>
      <c r="O46" s="82"/>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Ene</vt:lpstr>
      <vt:lpstr>Feb</vt:lpstr>
      <vt:lpstr>Mar</vt:lpstr>
      <vt:lpstr>Abril</vt:lpstr>
      <vt:lpstr>Mayo</vt:lpstr>
      <vt:lpstr>Junio</vt:lpstr>
      <vt:lpstr>Abril!Área_de_impresión</vt:lpstr>
      <vt:lpstr>Ene!Área_de_impresión</vt:lpstr>
      <vt:lpstr>Feb!Área_de_impresión</vt:lpstr>
      <vt:lpstr>Junio!Área_de_impresión</vt:lpstr>
      <vt:lpstr>Mar!Área_de_impresión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2023-07-06T13:18:14Z</cp:lastPrinted>
  <dcterms:created xsi:type="dcterms:W3CDTF">2022-02-07T17:18:11Z</dcterms:created>
  <dcterms:modified xsi:type="dcterms:W3CDTF">2023-07-06T13:18:28Z</dcterms:modified>
</cp:coreProperties>
</file>