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ORDENADOR DE LUIS MARTINEZ ANCLADO 2021\3- PLANIFIFICACION Y DESARROLLO 2022\1 MEMORIA2020  PEI2024  POA2021\MATERIAL A PRESENTAR MI PEI POA\INDICADORES 2022\noviembre 2022\"/>
    </mc:Choice>
  </mc:AlternateContent>
  <bookViews>
    <workbookView xWindow="0" yWindow="0" windowWidth="20490" windowHeight="7155" firstSheet="2" activeTab="10"/>
  </bookViews>
  <sheets>
    <sheet name="Ene" sheetId="1" r:id="rId1"/>
    <sheet name="Feb" sheetId="3" r:id="rId2"/>
    <sheet name="Mar" sheetId="4" r:id="rId3"/>
    <sheet name="Abril" sheetId="6" r:id="rId4"/>
    <sheet name="Mayo" sheetId="7" r:id="rId5"/>
    <sheet name="Junio" sheetId="8" r:id="rId6"/>
    <sheet name="Julio" sheetId="9" r:id="rId7"/>
    <sheet name="agosto" sheetId="10" r:id="rId8"/>
    <sheet name="Sept" sheetId="11" r:id="rId9"/>
    <sheet name="Oct" sheetId="12" r:id="rId10"/>
    <sheet name="Nov" sheetId="13" r:id="rId11"/>
    <sheet name="COMBUSTIBLES" sheetId="2" r:id="rId12"/>
  </sheets>
  <definedNames>
    <definedName name="_xlnm.Print_Area" localSheetId="3">Abril!$A$1:$P$41</definedName>
    <definedName name="_xlnm.Print_Area" localSheetId="7">agosto!$A$1:$P$41</definedName>
    <definedName name="_xlnm.Print_Area" localSheetId="11">COMBUSTIBLES!$B$1:$O$20</definedName>
    <definedName name="_xlnm.Print_Area" localSheetId="0">Ene!$A$1:$O$44</definedName>
    <definedName name="_xlnm.Print_Area" localSheetId="1">Feb!$A$1:$O$45</definedName>
    <definedName name="_xlnm.Print_Area" localSheetId="6">Julio!$A$1:$P$41</definedName>
    <definedName name="_xlnm.Print_Area" localSheetId="5">Junio!$A$1:$P$41</definedName>
    <definedName name="_xlnm.Print_Area" localSheetId="2">Mar!$A$1:$P$46</definedName>
    <definedName name="_xlnm.Print_Area" localSheetId="4">Mayo!$A$1:$P$41</definedName>
    <definedName name="_xlnm.Print_Area" localSheetId="10">Nov!$A$1:$P$42</definedName>
    <definedName name="_xlnm.Print_Area" localSheetId="9">Oct!$A$1:$P$42</definedName>
    <definedName name="_xlnm.Print_Area" localSheetId="8">Sept!$A$1:$P$42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7" i="13" l="1"/>
  <c r="N18" i="13"/>
  <c r="L17" i="13"/>
  <c r="L28" i="13"/>
  <c r="N27" i="13"/>
  <c r="N26" i="13"/>
  <c r="N25" i="13"/>
  <c r="N24" i="13"/>
  <c r="N23" i="13"/>
  <c r="M28" i="13"/>
  <c r="J28" i="13"/>
  <c r="N22" i="13"/>
  <c r="N21" i="13"/>
  <c r="N20" i="13"/>
  <c r="N19" i="13"/>
  <c r="R17" i="13"/>
  <c r="N16" i="13"/>
  <c r="N15" i="13"/>
  <c r="N17" i="13" l="1"/>
  <c r="K28" i="13"/>
  <c r="N28" i="13" s="1"/>
  <c r="N28" i="12"/>
  <c r="L28" i="12"/>
  <c r="K28" i="12"/>
  <c r="M28" i="12" l="1"/>
  <c r="J28" i="12"/>
  <c r="N27" i="12"/>
  <c r="N26" i="12"/>
  <c r="N25" i="12"/>
  <c r="N24" i="12"/>
  <c r="N23" i="12"/>
  <c r="N22" i="12"/>
  <c r="N21" i="12"/>
  <c r="N20" i="12"/>
  <c r="N19" i="12"/>
  <c r="N18" i="12"/>
  <c r="R17" i="12"/>
  <c r="N17" i="12"/>
  <c r="N16" i="12"/>
  <c r="N15" i="12"/>
  <c r="N19" i="11" l="1"/>
  <c r="O13" i="2"/>
  <c r="M19" i="2"/>
  <c r="J13" i="2"/>
  <c r="I13" i="2"/>
  <c r="H13" i="2"/>
  <c r="K13" i="2" l="1"/>
  <c r="M28" i="11"/>
  <c r="L28" i="11"/>
  <c r="J28" i="11"/>
  <c r="K27" i="11"/>
  <c r="K28" i="11" s="1"/>
  <c r="N26" i="11"/>
  <c r="N25" i="11"/>
  <c r="N24" i="11"/>
  <c r="N23" i="11"/>
  <c r="N22" i="11"/>
  <c r="N21" i="11"/>
  <c r="N20" i="11"/>
  <c r="N18" i="11"/>
  <c r="R17" i="11"/>
  <c r="N17" i="11"/>
  <c r="N16" i="11"/>
  <c r="N15" i="11"/>
  <c r="N27" i="11" l="1"/>
  <c r="N28" i="11" s="1"/>
  <c r="K26" i="10"/>
  <c r="M27" i="10" l="1"/>
  <c r="L27" i="10"/>
  <c r="J27" i="10"/>
  <c r="K27" i="10"/>
  <c r="N25" i="10"/>
  <c r="N24" i="10"/>
  <c r="N23" i="10"/>
  <c r="N22" i="10"/>
  <c r="N21" i="10"/>
  <c r="N20" i="10"/>
  <c r="N19" i="10"/>
  <c r="N18" i="10"/>
  <c r="R17" i="10"/>
  <c r="N17" i="10"/>
  <c r="N16" i="10"/>
  <c r="N15" i="10"/>
  <c r="N26" i="10" l="1"/>
  <c r="N27" i="10" s="1"/>
  <c r="N26" i="9"/>
  <c r="K26" i="9" l="1"/>
  <c r="M27" i="9" l="1"/>
  <c r="L27" i="9"/>
  <c r="K27" i="9"/>
  <c r="J27" i="9"/>
  <c r="N25" i="9"/>
  <c r="N24" i="9"/>
  <c r="N23" i="9"/>
  <c r="N22" i="9"/>
  <c r="N21" i="9"/>
  <c r="N20" i="9"/>
  <c r="N19" i="9"/>
  <c r="N18" i="9"/>
  <c r="R17" i="9"/>
  <c r="N17" i="9"/>
  <c r="N16" i="9"/>
  <c r="N15" i="9"/>
  <c r="N27" i="9" l="1"/>
  <c r="M27" i="8" l="1"/>
  <c r="L27" i="8"/>
  <c r="K27" i="8"/>
  <c r="J27" i="8"/>
  <c r="N26" i="8"/>
  <c r="N25" i="8"/>
  <c r="N24" i="8"/>
  <c r="N23" i="8"/>
  <c r="N22" i="8"/>
  <c r="N21" i="8"/>
  <c r="N20" i="8"/>
  <c r="N19" i="8"/>
  <c r="N18" i="8"/>
  <c r="R17" i="8"/>
  <c r="N17" i="8"/>
  <c r="N16" i="8"/>
  <c r="N15" i="8"/>
  <c r="N27" i="8" l="1"/>
  <c r="G13" i="2"/>
  <c r="N26" i="7"/>
  <c r="J27" i="7" l="1"/>
  <c r="K27" i="7"/>
  <c r="L27" i="7"/>
  <c r="M27" i="7"/>
  <c r="N25" i="7"/>
  <c r="N24" i="7"/>
  <c r="N23" i="7"/>
  <c r="N22" i="7"/>
  <c r="N21" i="7"/>
  <c r="N20" i="7"/>
  <c r="N19" i="7"/>
  <c r="N18" i="7"/>
  <c r="R17" i="7"/>
  <c r="N17" i="7"/>
  <c r="N16" i="7"/>
  <c r="N27" i="7" s="1"/>
  <c r="N15" i="7"/>
  <c r="J27" i="6" l="1"/>
  <c r="K27" i="6"/>
  <c r="F13" i="2"/>
  <c r="M27" i="6"/>
  <c r="L27" i="6"/>
  <c r="N26" i="6"/>
  <c r="N25" i="6"/>
  <c r="N24" i="6"/>
  <c r="N23" i="6"/>
  <c r="N22" i="6"/>
  <c r="N21" i="6"/>
  <c r="N20" i="6"/>
  <c r="N19" i="6"/>
  <c r="N18" i="6"/>
  <c r="R17" i="6"/>
  <c r="N17" i="6"/>
  <c r="N16" i="6"/>
  <c r="N15" i="6"/>
  <c r="N27" i="6" l="1"/>
  <c r="O11" i="2" l="1"/>
  <c r="N15" i="2"/>
  <c r="M15" i="2"/>
  <c r="L15" i="2"/>
  <c r="K15" i="2"/>
  <c r="J15" i="2"/>
  <c r="I15" i="2"/>
  <c r="H15" i="2"/>
  <c r="G15" i="2"/>
  <c r="F15" i="2"/>
  <c r="D15" i="2"/>
  <c r="C15" i="2"/>
  <c r="E13" i="2"/>
  <c r="K34" i="4" l="1"/>
  <c r="K33" i="4"/>
  <c r="L35" i="4"/>
  <c r="K29" i="4"/>
  <c r="K35" i="4" l="1"/>
  <c r="K36" i="4" s="1"/>
  <c r="J29" i="4"/>
  <c r="M29" i="4" l="1"/>
  <c r="L29" i="4"/>
  <c r="N28" i="4"/>
  <c r="N27" i="4"/>
  <c r="N26" i="4"/>
  <c r="N25" i="4"/>
  <c r="N24" i="4"/>
  <c r="N23" i="4"/>
  <c r="N22" i="4"/>
  <c r="N21" i="4"/>
  <c r="N20" i="4"/>
  <c r="N19" i="4"/>
  <c r="N18" i="4"/>
  <c r="R17" i="4"/>
  <c r="N17" i="4"/>
  <c r="N16" i="4"/>
  <c r="N15" i="4"/>
  <c r="N29" i="4" l="1"/>
  <c r="N26" i="3"/>
  <c r="N25" i="3"/>
  <c r="N24" i="3" l="1"/>
  <c r="N23" i="3"/>
  <c r="N22" i="3"/>
  <c r="M29" i="3"/>
  <c r="L29" i="3"/>
  <c r="K29" i="3"/>
  <c r="J29" i="3"/>
  <c r="N28" i="3"/>
  <c r="N27" i="3"/>
  <c r="N21" i="3"/>
  <c r="N20" i="3"/>
  <c r="N19" i="3"/>
  <c r="N18" i="3"/>
  <c r="R17" i="3"/>
  <c r="N17" i="3"/>
  <c r="N16" i="3"/>
  <c r="N15" i="3"/>
  <c r="N29" i="3" l="1"/>
  <c r="K28" i="1" l="1"/>
  <c r="O14" i="2" l="1"/>
  <c r="E15" i="2"/>
  <c r="M28" i="1"/>
  <c r="L28" i="1"/>
  <c r="J28" i="1"/>
  <c r="N27" i="1"/>
  <c r="N26" i="1"/>
  <c r="N25" i="1"/>
  <c r="N24" i="1"/>
  <c r="N23" i="1"/>
  <c r="N22" i="1"/>
  <c r="N21" i="1"/>
  <c r="N20" i="1"/>
  <c r="N19" i="1"/>
  <c r="N18" i="1"/>
  <c r="R17" i="1"/>
  <c r="N17" i="1"/>
  <c r="N16" i="1"/>
  <c r="N15" i="1"/>
  <c r="N28" i="1" l="1"/>
  <c r="O15" i="2"/>
</calcChain>
</file>

<file path=xl/sharedStrings.xml><?xml version="1.0" encoding="utf-8"?>
<sst xmlns="http://schemas.openxmlformats.org/spreadsheetml/2006/main" count="834" uniqueCount="129">
  <si>
    <t>Republica Dominicana</t>
  </si>
  <si>
    <t>MINISTERIO DE RELACIONES EXTERIORES</t>
  </si>
  <si>
    <t>CONSEJO NACIONAL DE FRONTERAS.</t>
  </si>
  <si>
    <t>PLANIFICACION Y DESARROLLO</t>
  </si>
  <si>
    <t>EJECUCIONES DE PROGRAMAS, ACTIVIDADES Y/O PROYECTOS ESTRATEGICOS</t>
  </si>
  <si>
    <t>ANEXO 02</t>
  </si>
  <si>
    <t>Gastos de Combustibles</t>
  </si>
  <si>
    <t>Item</t>
  </si>
  <si>
    <t>Actividades realizadas</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</si>
  <si>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</si>
  <si>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</si>
  <si>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</si>
  <si>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</si>
  <si>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</si>
  <si>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</si>
  <si>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</si>
  <si>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</si>
  <si>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</si>
  <si>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</si>
  <si>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6.1.1</t>
  </si>
  <si>
    <t>PROGRAMA DE BANDERAS PARA LA FRONTERA.</t>
  </si>
  <si>
    <t>6.1.2</t>
  </si>
  <si>
    <t>CONSTRUCCION Y MANTENIMIENTO DE MONUMENTOS.</t>
  </si>
  <si>
    <t>6.1.3</t>
  </si>
  <si>
    <t>INCENTIVAR LA EDUCACION, LA CULTURA, EL ARTE Y EL DEPORTE EN LA JUVENTUD FRONTERIZA.</t>
  </si>
  <si>
    <t>6.1.4</t>
  </si>
  <si>
    <t>PROGRAMA EXPO FRONTERA DOMINICANA.</t>
  </si>
  <si>
    <t>6.1.5</t>
  </si>
  <si>
    <t>PREMIO CENTINELAS DE LA FRONTERA, GENERAL ANTONIO DUVERGE.</t>
  </si>
  <si>
    <t>6.1.6</t>
  </si>
  <si>
    <t>PROGRAMA CONOCE LA FRONTERA.</t>
  </si>
  <si>
    <t>6.1.7</t>
  </si>
  <si>
    <t>APOYO A LA REHABILITACION DE CAMINOS VECINALES FRONTERIZOS</t>
  </si>
  <si>
    <t>6.1.8</t>
  </si>
  <si>
    <t>APOYO TECNICOS A LAS COMUNIDADES FRONTERIZAS EN SU DIFERENTES ACTIVIDADES PRODUCTIVAS.</t>
  </si>
  <si>
    <t>6.1.9</t>
  </si>
  <si>
    <t>FORTALECIMIENTO DE MEDIO DE VIDA PRODUCTIVOS Y COMUNITARIOS</t>
  </si>
  <si>
    <t>6.1.10</t>
  </si>
  <si>
    <t>PLAN DE REFORETACION ZONA FRONTERIZAS.</t>
  </si>
  <si>
    <t>6.1.11</t>
  </si>
  <si>
    <t>ACTIVIDADES Y/O PROGRAMAS DE IMPACTOS REGIONALES CON INTERMEDIACIONES INSTITUCIONALES.</t>
  </si>
  <si>
    <t>Sello</t>
  </si>
  <si>
    <t>Firma</t>
  </si>
  <si>
    <t>Espensel Fragoso Furcal</t>
  </si>
  <si>
    <t>Yasser Ramirez Liriano</t>
  </si>
  <si>
    <t>Luis Maria Martinez Matos</t>
  </si>
  <si>
    <t>Ricardo Angomas Rodriguez</t>
  </si>
  <si>
    <t>Embajador, Director del C.N.F.</t>
  </si>
  <si>
    <t>Coordinador Administrativo</t>
  </si>
  <si>
    <t>Planificacion y Desarrollo</t>
  </si>
  <si>
    <t>Analista de Planificacion y Desarrollo</t>
  </si>
  <si>
    <t>CONSUMOS DE COMBUSTIBLES</t>
  </si>
  <si>
    <t>Distribucion de Consumos de Combustibles</t>
  </si>
  <si>
    <t>Enero</t>
  </si>
  <si>
    <t>Febrero</t>
  </si>
  <si>
    <t>Marzo</t>
  </si>
  <si>
    <t>Abril</t>
  </si>
  <si>
    <t>Mayo</t>
  </si>
  <si>
    <t>Junio</t>
  </si>
  <si>
    <t>Julio</t>
  </si>
  <si>
    <t>Agosto</t>
  </si>
  <si>
    <t>Sept</t>
  </si>
  <si>
    <t>Oct.</t>
  </si>
  <si>
    <t>Nov</t>
  </si>
  <si>
    <t>Dic</t>
  </si>
  <si>
    <t>Gastos de Combustibles consumidos locales</t>
  </si>
  <si>
    <t>Gastos de Combustibles consumidos en imprevistos</t>
  </si>
  <si>
    <t>Total consumido por mes</t>
  </si>
  <si>
    <t>Acumulado</t>
  </si>
  <si>
    <t>PLAN OPERATIVO ANUAL 2022</t>
  </si>
  <si>
    <t>Enero-2022.</t>
  </si>
  <si>
    <t>En fecha del 8 al 9 de Enero del año 2022, se realizó un viaje a la provincia de Elías Piña conjuntamente con el presidente de la República y el Ministerio de obras públicas y comunicaciones  para participar en el consejo de gobierno a celebrarse el sábado 8 de enero  2022, con la participación de la junta de vecino de esta provincia, y el domingo 9 participara en el primer palazo de la carretera comendador- Guaroa. Contribuyendo así con el ODS No. 9 “Infraestructuras”, que ayudan al desarrollo de los pueblos.</t>
  </si>
  <si>
    <t>Elias Piña</t>
  </si>
  <si>
    <t>Comendador (Seccion Guaroa)</t>
  </si>
  <si>
    <r>
      <t xml:space="preserve">En  fecha del 28 al 30 del mes de enero del año 2022, se realizo viaje a la Sección </t>
    </r>
    <r>
      <rPr>
        <b/>
        <sz val="22"/>
        <color theme="1"/>
        <rFont val="Times New Roman"/>
        <family val="1"/>
      </rPr>
      <t>Aniceto Martínez (SOBACON)  del municipio de Hondo Valle provincia de Elías Piña</t>
    </r>
    <r>
      <rPr>
        <sz val="22"/>
        <color rgb="FF000000"/>
        <rFont val="Times New Roman"/>
        <family val="1"/>
      </rPr>
      <t xml:space="preserve">. En representación del Sr </t>
    </r>
    <r>
      <rPr>
        <b/>
        <sz val="22"/>
        <color rgb="FF000000"/>
        <rFont val="Times New Roman"/>
        <family val="1"/>
      </rPr>
      <t xml:space="preserve">Director  Espensel Fragoso Furcal, </t>
    </r>
    <r>
      <rPr>
        <sz val="22"/>
        <color rgb="FF000000"/>
        <rFont val="Times New Roman"/>
        <family val="1"/>
      </rPr>
      <t xml:space="preserve">asistieron los Señores </t>
    </r>
    <r>
      <rPr>
        <b/>
        <sz val="22"/>
        <color rgb="FF000000"/>
        <rFont val="Times New Roman"/>
        <family val="1"/>
      </rPr>
      <t>Ricardo Angomas Rodriguez y Luis María Martínez Matos</t>
    </r>
    <r>
      <rPr>
        <sz val="22"/>
        <color rgb="FF000000"/>
        <rFont val="Times New Roman"/>
        <family val="1"/>
      </rPr>
      <t xml:space="preserve">, miembros del equipo de Planificación y Desarrollo de este Consejo Nacional de Fronteras </t>
    </r>
    <r>
      <rPr>
        <sz val="22"/>
        <color theme="1"/>
        <rFont val="Times New Roman"/>
        <family val="1"/>
      </rPr>
      <t xml:space="preserve">para participar en la  reunión con la </t>
    </r>
    <r>
      <rPr>
        <b/>
        <sz val="22"/>
        <color theme="1"/>
        <rFont val="Times New Roman"/>
        <family val="1"/>
      </rPr>
      <t xml:space="preserve">Asociación  de productores de aguacate de Elías piña, </t>
    </r>
    <r>
      <rPr>
        <sz val="22"/>
        <color theme="1"/>
        <rFont val="Times New Roman"/>
        <family val="1"/>
      </rPr>
      <t>a efectuarse el sábado 29 de enero del 2022, en la iglesia evangélica de la sección ante mencionada, con el objetivo de socializar sobre el desarrollo del sector agropecuario.</t>
    </r>
    <r>
      <rPr>
        <sz val="22"/>
        <color rgb="FF000000"/>
        <rFont val="Times New Roman"/>
        <family val="1"/>
      </rPr>
      <t xml:space="preserve">  Y así contribuir  con el ODS No. 12 “Producción y consumo responsable” y así  ayudar al desarrollo de los pueblos.</t>
    </r>
  </si>
  <si>
    <t>Hondo Valle (Aniceto Martinez-Sobacoon)</t>
  </si>
  <si>
    <t>Gastos de Combustibles Locales (Gasolina)</t>
  </si>
  <si>
    <t>Gastos de Combustibles por Imprevistos y/o apoyos (Gasolina)</t>
  </si>
  <si>
    <t>Se realizó un viaje a la provincia de Elías Piña conjuntamente con el diputado y la gobernadora de esta provincia, para participar en  la entrega de los fondos para aperar la construcción  del recinto de la universidad Autónoma de Santo Domingo (AUSD), por la presidencia de la república.</t>
  </si>
  <si>
    <t>Comendador</t>
  </si>
  <si>
    <t>Planeada en Oficinas CNF</t>
  </si>
  <si>
    <t xml:space="preserve">Se realizó un viaje a las provincias de Montecristi y Dajabón  participando en la visita realizada por embajadores de  la Unión Europea, conjuntamente con la Dirección de relaciones con Haití del Mirex y las autoridades provinciales .el jueves 10  de febrero del 2022 con el objetivo de conocer el mercado binacional y crear la mesa de trabajo interinstitucional. </t>
  </si>
  <si>
    <t>Se realizó un viaje a la provincia Elías piña conjuntamente con la fundación dominicana medica-dental Community Autreach Society (DMDCOS) en el levantamiento de las unidades que van hacer utilizada en operativo medico</t>
  </si>
  <si>
    <t>Se realizó un viaje a la provincia de Elías Piña , para participando en la mesa de trabajo interinstitucional conjuntamente con la gobernación provincial, dirección general de migración, dirección general de aduana, ministerio de defensa, policía nacional y el SESFRON en  coordinación con el ministerio  de relaciones exteriores</t>
  </si>
  <si>
    <t>Marzo.2022</t>
  </si>
  <si>
    <t>En fecha del 19 al 20 del mes de marzo, se viajó a la provincia de Elías piña, para asistir a una rueda de prensa, y a la realización de un desayuno con la sociedad civil de comendador, lo alcalde de la provincia, y sus distritos municipales, las iglesias y los sacerdotes de la provincia, para anunciar formalmente la gran jornada médico-quirúrgica que se llevara a cabo del  4 al 8 de abril de 2022.</t>
  </si>
  <si>
    <t>En fecha del 21 al 22 de marzo se realizó un viaje visita a los municipios del llano, Rincón y Macacia de la provincia de Elías piña, con el objetivo de sostener una reunión con las comunidades de esta ´provincia, con la finalidad de sensibilizarlos e invitarlos para que asistan a la gran jornada medica quirúrgica a celebrarse del 4 al 8 de abril 2022</t>
  </si>
  <si>
    <t>En fecha 24 al 25 de Marzo se realizó un viaje  visita al municipio de juan Santiago, provincia de Elías piña, conjuntamente con autoridades de este municipio, con el objetivo de organizar las personas que estarán asistiendo a la gran jornada medica quirúrgica, que será realizada del 4  al 8 de abril de 2022.</t>
  </si>
  <si>
    <t>Con representantes de todas las demarcaciones municipales</t>
  </si>
  <si>
    <t>El Llano, Rincon u Macasia</t>
  </si>
  <si>
    <t>Juan Santiago de Hondo Valle</t>
  </si>
  <si>
    <t>MES</t>
  </si>
  <si>
    <t>Sub-total</t>
  </si>
  <si>
    <t>Total</t>
  </si>
  <si>
    <t>NOTA: Durante el mes de Enero y Febrero no se reportaron las partidas de gastos por combustibles, debido a proceso de licitacion, y estas fueron las siguientes</t>
  </si>
  <si>
    <t>Abril-2022.</t>
  </si>
  <si>
    <t>El Equipo de Trabajo del Consejo Nacional de Fronteras realizo un viaje a la provincia de Elías Piña, Municipio Comendador, en fecha del dia 4 al 8 del mes de abril, siendo la cede principal el hospital provincial de Rosa Duarte,  para participar de manera operativa y en apoyos logisticos en la jornada medica-quirúrgica y Dental, celebrada  conjuntamente con la alianza estratégica de la Entidad "Dominican Medical Dental Conmunity Outreach Society" (DMDCOS). En esta jornada se favoreciò la cuidadania de todas las demarcaiones de esta provincia.</t>
  </si>
  <si>
    <t>Gestion del Desarrollo</t>
  </si>
  <si>
    <t>Conoce mi Frontera</t>
  </si>
  <si>
    <t>Apoyo a la Produccion Agricola</t>
  </si>
  <si>
    <t>Incentivo al Deporte</t>
  </si>
  <si>
    <t>Promocion de los Simbolos y Valores Patrio</t>
  </si>
  <si>
    <t>Municipio Comendador</t>
  </si>
  <si>
    <r>
      <t>En fecha 22 de mayo, se realizó un  viaje a la provincia de Elías piña, municipio comendador, conjuntamente con el presidente administrador del instituto   de desarrollo y crédito cooperativo (IDECOOP), para participar en programas con el gobierno de la provincia, con el objetivo de conversar con los ciudadanos sobre la gestión del presidente y las obras que se están realizado en la  provincia.</t>
    </r>
    <r>
      <rPr>
        <sz val="20"/>
        <color rgb="FF0070C0"/>
        <rFont val="Calibri"/>
        <family val="2"/>
        <scheme val="minor"/>
      </rPr>
      <t xml:space="preserve"> </t>
    </r>
    <r>
      <rPr>
        <b/>
        <sz val="20"/>
        <color rgb="FF0070C0"/>
        <rFont val="Calibri"/>
        <family val="2"/>
        <scheme val="minor"/>
      </rPr>
      <t>Esta actividad es un Servicio para el fomento del Desarrollo de la provincia</t>
    </r>
  </si>
  <si>
    <t>SERVICIOS QUE OFRECEMOS</t>
  </si>
  <si>
    <t>En fecha 22 de junio, se realizó un viaje a la provincia de Dajabòn, en representación del Consejo Nacional de Fronteras, conjuntamente con el Instituto Nacional de Educación superior en formación diplomática y consular (INESDY) del Ministerio de Relaciones Exteriores (MIREX) y el instituto superior para la defensa (insude). Para participar en el iv taller de resiliencia del proyecto de investigación titulado fragilidad, resiliencia, desarrollo e inversión de la zona fronteriza (FREDI), Dichas actividad fue celebrada los día 8 y 9 de junio del 2022,   con el objetivo de aumentar la resiliencia de esta provincia, con la finalidad de  enfrentar los desastres naturales que pueden ocurrir y las situaciones adversas que se le presenten como reto a su seguridad y prosperidad.</t>
  </si>
  <si>
    <t>Dajabon</t>
  </si>
  <si>
    <t>Dabajon</t>
  </si>
  <si>
    <r>
      <t>Julio 2022</t>
    </r>
    <r>
      <rPr>
        <sz val="20"/>
        <color rgb="FF000000"/>
        <rFont val="Arial"/>
        <family val="2"/>
      </rPr>
      <t>. Durante la fecha del 6 al 8 de este mes de julio, se realizó un viaje a la provincia Santiago, Montecristi y Mao, conjuntamente con el ministro de educación, participando en la conferencia de estado, retos y desafíos de la educación dominicana, y a su vez a la entrega de dispositivos electrónicos a los estudiantes de las provincias Montecristi y Mao</t>
    </r>
  </si>
  <si>
    <t>Montecristi y otras Provincias</t>
  </si>
  <si>
    <t>Montecristi y otros municipios</t>
  </si>
  <si>
    <t>En fecha del 13 al 14 de agosto, se realizó un viaje a la provincia de Elías piña conjuntamente con el director de migración, cuyo objetivo fue hacer el recorrido por la provincia y sostener una reunión con los colaboradores del consejo nacional de fronteras con asiento en esta provincia para pasar balance de la nueva gestión.</t>
  </si>
  <si>
    <t>Agosto, 2022</t>
  </si>
  <si>
    <t>Septiembre, 2022</t>
  </si>
  <si>
    <t>En fecha del 2 al 3 de septiembre de este año, se realizó un viaje a los municipios de hondo valle, pedro santana y Bànica de la provincia de Elías piña para participar en el encuentro deportivo y apadrinamiento del Consejo Nacional de Fronteras a los torneos de basquetbol y voleibol de estos municipios</t>
  </si>
  <si>
    <t>En fecha 24 de septiembre se realizó un viaje a los municipios de rio limpio, restauración y Guayajayuco de las provincias Dajabón y Elías Piña, participando en el triangular de softbol, auspiciado por el consejo nacional de fronteras.</t>
  </si>
  <si>
    <t>Elias Pina  / Dajabon</t>
  </si>
  <si>
    <t>Municipios Rio Limpio, Guayajayuco y Restauracion</t>
  </si>
  <si>
    <t>Municipios de Banica y Pedro Santana</t>
  </si>
  <si>
    <t>Octubre</t>
  </si>
  <si>
    <t>Banica</t>
  </si>
  <si>
    <t>En fecha 02 al 02 del mes de octubre, se realizó un viaje a la provincia de Elías Piña participando en la reunión y juramentación del comité gestor y organizador de la feria ecoturística y de producción, Bànica 2022, a celebrarse del 17 al 27 noviembre del 2022 con la participación de diferentes ministerios y direcciones del Estado dominicano</t>
  </si>
  <si>
    <t>2-En fecha del 14 al 16 del mes de octubre, se realizó un viaje al Municipio de Bànica, provincia Elías piña, como parte de una comitiva en representación del Director / Embajador de esta institución, participando en esta jornada el FEDA en tu comunidad, conjuntamente con el banco agrícola FEDA PROMIPYME, el Ministerio de la mujer, el Ministerio de la juventud, entre otras instituciones, quienes atenderán solicitudes, atenciones médicas y capacitaciones en el área, como violencia intrafamiliar emprendimiento juvenil, charlas de huertos urbanos, y entrega de utensilios  agrícolas y gallinas ponedoras a habitantes interesados de las demarcaciones municipales de esta zona.</t>
  </si>
  <si>
    <t>En fechas del  26 al 28 de este mes, se realizó un viaje a la  provincia   Dajabón,  representando al Embajador Director  de este  viaje  consejo nacional de fronteras conjuntamente con la comisión de enfermedades patrias, a los  actos conmemorativos del 177 aniversario de la gran batalla de Beller, acontecimiento bélico que se produjo el 27 de octubre de 1845, en el que se reafirmó la independencia nacional, proclamada el 27 de febrero de 1844, cuya conmoración se llevó a cabo el martes 27 de octubre a la 8:00 a.m., en la provincia de Dajabón  .</t>
  </si>
  <si>
    <t>Dajabaon</t>
  </si>
  <si>
    <t xml:space="preserve">Noviembre </t>
  </si>
  <si>
    <t>En fecha del 16 al 20 de noviembre se realizó viaje realizado al municipio de Banica provincia Elías Piña, participando en la XXXVI Ecoturística y de Producción Banica 2022, celebrada en este municipio, en una finca ganadera construida típicamente, del 17 al 27 del mes de noviembre del 2022, conjuntamente con la alcaldía municipal de banica y la fundación Ciencia y Arte,inc.</t>
  </si>
  <si>
    <t>En fecha del 21 al 23 de noviembre se realizó viaje realizado al municipio de Banica provincia Elías Piña, participando en la xxvi ecoturística  y de producción Banica 2022, celebrada  en este municipio, en una finca ganadera construida  típicamente, del 17 al 27 del mes de noviembre del 2022, conjuntamente con la alcaldía municipal de Banica y la fundación Ciencia y Arte,inc.</t>
  </si>
  <si>
    <t>315000-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</si>
</sst>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quot;$&quot;#,##0.00_);\(&quot;$&quot;#,##0.00\)"/>
    <numFmt numFmtId="44" formatCode="_(&quot;$&quot;* #,##0.00_);_(&quot;$&quot;* \(#,##0.00\);_(&quot;$&quot;* &quot;-&quot;??_);_(@_)"/>
  </numFmts>
  <fonts count="60">
    <font>
      <sz val="11"/>
      <color theme="1"/>
      <name val="Calibri"/>
      <family val="2"/>
      <scheme val="minor"/>
    </font>
    <font>
      <sz val="11"/>
      <color theme="1"/>
      <name val="Calibri"/>
      <family val="2"/>
      <scheme val="minor"/>
    </font>
    <font>
      <b/>
      <sz val="11"/>
      <color theme="1"/>
      <name val="Calibri"/>
      <family val="2"/>
      <scheme val="minor"/>
    </font>
    <font>
      <sz val="12"/>
      <color theme="1"/>
      <name val="New times roma"/>
    </font>
    <font>
      <b/>
      <sz val="12"/>
      <color rgb="FF000000"/>
      <name val="New times roma"/>
    </font>
    <font>
      <b/>
      <sz val="22"/>
      <color rgb="FF000000"/>
      <name val="New times roma"/>
    </font>
    <font>
      <b/>
      <sz val="22"/>
      <color theme="4"/>
      <name val="New times roma"/>
    </font>
    <font>
      <b/>
      <sz val="12"/>
      <color theme="0" tint="-0.34998626667073579"/>
      <name val="New times roma"/>
    </font>
    <font>
      <b/>
      <sz val="36"/>
      <color theme="0"/>
      <name val="New times roma"/>
    </font>
    <font>
      <sz val="12"/>
      <color theme="0" tint="-4.9989318521683403E-2"/>
      <name val="New times roma"/>
    </font>
    <font>
      <b/>
      <sz val="18"/>
      <name val="New times roma"/>
    </font>
    <font>
      <b/>
      <sz val="18"/>
      <color theme="1"/>
      <name val="New times roma"/>
    </font>
    <font>
      <b/>
      <sz val="16"/>
      <color theme="1"/>
      <name val="New times roma"/>
    </font>
    <font>
      <b/>
      <sz val="14"/>
      <color theme="1"/>
      <name val="New times roma"/>
    </font>
    <font>
      <sz val="14"/>
      <color theme="1"/>
      <name val="News times roma"/>
    </font>
    <font>
      <sz val="16"/>
      <color theme="1"/>
      <name val="New times roma"/>
    </font>
    <font>
      <sz val="20"/>
      <color theme="1"/>
      <name val="New times roma"/>
    </font>
    <font>
      <sz val="24"/>
      <color theme="1"/>
      <name val="New times roma"/>
    </font>
    <font>
      <sz val="22"/>
      <color theme="1"/>
      <name val="Bell MT"/>
      <family val="1"/>
    </font>
    <font>
      <sz val="16"/>
      <color theme="1"/>
      <name val="News times roma"/>
    </font>
    <font>
      <sz val="20"/>
      <color theme="1"/>
      <name val="News times roma"/>
    </font>
    <font>
      <sz val="22"/>
      <color theme="1"/>
      <name val="Times New Roman"/>
      <family val="1"/>
    </font>
    <font>
      <sz val="12"/>
      <color theme="1"/>
      <name val="Bell MT"/>
      <family val="1"/>
    </font>
    <font>
      <sz val="14"/>
      <color theme="1"/>
      <name val="Bell MT"/>
      <family val="1"/>
    </font>
    <font>
      <sz val="20"/>
      <color theme="1"/>
      <name val="Times New Roman"/>
      <family val="1"/>
    </font>
    <font>
      <sz val="16"/>
      <color theme="1"/>
      <name val="Bell MT"/>
      <family val="1"/>
    </font>
    <font>
      <b/>
      <sz val="24"/>
      <color theme="1"/>
      <name val="New times roma"/>
    </font>
    <font>
      <b/>
      <sz val="24"/>
      <color theme="0"/>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12"/>
      <color rgb="FF000000"/>
      <name val="Bell MT"/>
      <family val="1"/>
    </font>
    <font>
      <b/>
      <sz val="16"/>
      <color rgb="FF000000"/>
      <name val="Bell MT"/>
      <family val="1"/>
    </font>
    <font>
      <b/>
      <sz val="20"/>
      <color rgb="FF000000"/>
      <name val="Bell MT"/>
      <family val="1"/>
    </font>
    <font>
      <b/>
      <sz val="22"/>
      <color rgb="FF000000"/>
      <name val="Bell MT"/>
      <family val="1"/>
    </font>
    <font>
      <sz val="9"/>
      <color theme="1"/>
      <name val="Calibri"/>
      <family val="2"/>
      <scheme val="minor"/>
    </font>
    <font>
      <b/>
      <sz val="10"/>
      <color theme="1"/>
      <name val="Calibri"/>
      <family val="2"/>
      <scheme val="minor"/>
    </font>
    <font>
      <sz val="10"/>
      <color theme="1"/>
      <name val="Calibri"/>
      <family val="2"/>
      <scheme val="minor"/>
    </font>
    <font>
      <b/>
      <sz val="24"/>
      <color theme="4"/>
      <name val="New times roma"/>
    </font>
    <font>
      <b/>
      <sz val="24"/>
      <color rgb="FF000000"/>
      <name val="New times roma"/>
    </font>
    <font>
      <sz val="24"/>
      <color theme="1"/>
      <name val="News times roma"/>
    </font>
    <font>
      <b/>
      <sz val="22"/>
      <color theme="1"/>
      <name val="Times New Roman"/>
      <family val="1"/>
    </font>
    <font>
      <sz val="22"/>
      <color rgb="FF000000"/>
      <name val="Times New Roman"/>
      <family val="1"/>
    </font>
    <font>
      <b/>
      <sz val="22"/>
      <color rgb="FF000000"/>
      <name val="Times New Roman"/>
      <family val="1"/>
    </font>
    <font>
      <sz val="18"/>
      <color theme="1"/>
      <name val="News times roma"/>
    </font>
    <font>
      <sz val="18"/>
      <color theme="1"/>
      <name val="Times New Roman"/>
      <family val="1"/>
    </font>
    <font>
      <sz val="22"/>
      <color theme="1"/>
      <name val="News times roma"/>
    </font>
    <font>
      <sz val="18"/>
      <color theme="1"/>
      <name val="New times roma"/>
    </font>
    <font>
      <sz val="18"/>
      <color rgb="FF000000"/>
      <name val="New times roma"/>
    </font>
    <font>
      <b/>
      <sz val="16"/>
      <color rgb="FF0070C0"/>
      <name val="New times roma"/>
    </font>
    <font>
      <sz val="18"/>
      <color rgb="FF0070C0"/>
      <name val="News times roma"/>
    </font>
    <font>
      <sz val="20"/>
      <color theme="1"/>
      <name val="Calibri"/>
      <family val="2"/>
      <scheme val="minor"/>
    </font>
    <font>
      <sz val="20"/>
      <color rgb="FF0070C0"/>
      <name val="Calibri"/>
      <family val="2"/>
      <scheme val="minor"/>
    </font>
    <font>
      <b/>
      <sz val="20"/>
      <color rgb="FF0070C0"/>
      <name val="Calibri"/>
      <family val="2"/>
      <scheme val="minor"/>
    </font>
    <font>
      <sz val="16"/>
      <color rgb="FF000000"/>
      <name val="Times New Roman"/>
      <family val="1"/>
    </font>
    <font>
      <sz val="20"/>
      <color rgb="FF000000"/>
      <name val="Arial"/>
      <family val="2"/>
    </font>
    <font>
      <b/>
      <sz val="20"/>
      <color theme="0" tint="-0.34998626667073579"/>
      <name val="New times roma"/>
    </font>
    <font>
      <sz val="20"/>
      <color theme="1"/>
      <name val="Bell MT"/>
      <family val="1"/>
    </font>
    <font>
      <sz val="11"/>
      <color rgb="FF000000"/>
      <name val="Arial"/>
      <family val="2"/>
    </font>
  </fonts>
  <fills count="8">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ashed">
        <color indexed="64"/>
      </left>
      <right style="hair">
        <color indexed="64"/>
      </right>
      <top style="dashed">
        <color indexed="64"/>
      </top>
      <bottom/>
      <diagonal/>
    </border>
    <border>
      <left style="dashed">
        <color indexed="64"/>
      </left>
      <right style="thin">
        <color indexed="64"/>
      </right>
      <top style="dashed">
        <color indexed="64"/>
      </top>
      <bottom/>
      <diagonal/>
    </border>
    <border>
      <left/>
      <right style="hair">
        <color indexed="64"/>
      </right>
      <top style="dashed">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ashed">
        <color indexed="64"/>
      </left>
      <right style="hair">
        <color indexed="64"/>
      </right>
      <top/>
      <bottom/>
      <diagonal/>
    </border>
    <border>
      <left style="dashed">
        <color indexed="64"/>
      </left>
      <right style="thin">
        <color indexed="64"/>
      </right>
      <top/>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dashed">
        <color indexed="64"/>
      </left>
      <right style="dashed">
        <color indexed="64"/>
      </right>
      <top/>
      <bottom style="dashed">
        <color indexed="64"/>
      </bottom>
      <diagonal/>
    </border>
  </borders>
  <cellStyleXfs count="2">
    <xf numFmtId="0" fontId="0" fillId="0" borderId="0"/>
    <xf numFmtId="44" fontId="1" fillId="0" borderId="0" applyFont="0" applyFill="0" applyBorder="0" applyAlignment="0" applyProtection="0"/>
  </cellStyleXfs>
  <cellXfs count="258">
    <xf numFmtId="0" fontId="0" fillId="0" borderId="0" xfId="0"/>
    <xf numFmtId="0" fontId="3" fillId="0" borderId="0" xfId="0" applyFont="1" applyAlignment="1">
      <alignment horizontal="center"/>
    </xf>
    <xf numFmtId="0" fontId="3" fillId="0" borderId="0" xfId="0" applyFont="1" applyAlignment="1">
      <alignment horizontal="left"/>
    </xf>
    <xf numFmtId="0" fontId="3" fillId="0" borderId="1" xfId="0" applyFont="1" applyBorder="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center"/>
    </xf>
    <xf numFmtId="0" fontId="3" fillId="0" borderId="0" xfId="0" applyFont="1" applyBorder="1" applyAlignment="1">
      <alignment horizontal="left"/>
    </xf>
    <xf numFmtId="0" fontId="3" fillId="0" borderId="5" xfId="0" applyFont="1" applyBorder="1" applyAlignment="1">
      <alignment horizontal="left"/>
    </xf>
    <xf numFmtId="0" fontId="3" fillId="0" borderId="4" xfId="0" applyFont="1" applyBorder="1" applyAlignment="1">
      <alignment horizontal="left"/>
    </xf>
    <xf numFmtId="0" fontId="6" fillId="0" borderId="0" xfId="0" applyFont="1" applyBorder="1" applyAlignment="1">
      <alignment horizontal="center"/>
    </xf>
    <xf numFmtId="0" fontId="7" fillId="0" borderId="6" xfId="0" applyFont="1" applyBorder="1" applyAlignment="1">
      <alignment horizontal="center"/>
    </xf>
    <xf numFmtId="0" fontId="7" fillId="0" borderId="7" xfId="0" applyFont="1" applyBorder="1" applyAlignment="1"/>
    <xf numFmtId="0" fontId="9" fillId="0" borderId="7" xfId="0" applyFont="1" applyBorder="1" applyAlignment="1"/>
    <xf numFmtId="0" fontId="7" fillId="0" borderId="11" xfId="0" applyFont="1" applyBorder="1" applyAlignment="1"/>
    <xf numFmtId="0" fontId="9" fillId="0" borderId="0" xfId="0" applyFont="1" applyAlignment="1"/>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3" fillId="5" borderId="18" xfId="0" applyFont="1" applyFill="1" applyBorder="1" applyAlignment="1">
      <alignment horizontal="center" vertical="center"/>
    </xf>
    <xf numFmtId="0" fontId="14" fillId="5" borderId="16" xfId="0" applyFont="1" applyFill="1" applyBorder="1" applyAlignment="1">
      <alignment horizontal="left" vertical="center" wrapText="1"/>
    </xf>
    <xf numFmtId="0" fontId="15" fillId="5" borderId="18" xfId="0" applyFont="1" applyFill="1" applyBorder="1" applyAlignment="1">
      <alignment horizontal="center" vertical="center"/>
    </xf>
    <xf numFmtId="0" fontId="15" fillId="5" borderId="19" xfId="0" applyFont="1" applyFill="1" applyBorder="1" applyAlignment="1">
      <alignment horizontal="left" vertical="center" wrapText="1"/>
    </xf>
    <xf numFmtId="0" fontId="16" fillId="5" borderId="19" xfId="0" applyFont="1" applyFill="1" applyBorder="1" applyAlignment="1">
      <alignment horizontal="left" vertical="center"/>
    </xf>
    <xf numFmtId="14" fontId="16" fillId="5" borderId="19" xfId="0" applyNumberFormat="1" applyFont="1" applyFill="1" applyBorder="1" applyAlignment="1">
      <alignment horizontal="center" vertical="center" wrapText="1"/>
    </xf>
    <xf numFmtId="7" fontId="17" fillId="5" borderId="20" xfId="0" applyNumberFormat="1" applyFont="1" applyFill="1" applyBorder="1" applyAlignment="1">
      <alignment horizontal="center" vertical="center"/>
    </xf>
    <xf numFmtId="7" fontId="17" fillId="5" borderId="21" xfId="0" applyNumberFormat="1" applyFont="1" applyFill="1" applyBorder="1" applyAlignment="1">
      <alignment horizontal="center" vertical="center"/>
    </xf>
    <xf numFmtId="7" fontId="17" fillId="5" borderId="22" xfId="0" applyNumberFormat="1" applyFont="1" applyFill="1" applyBorder="1" applyAlignment="1">
      <alignment horizontal="center" vertical="center"/>
    </xf>
    <xf numFmtId="0" fontId="17"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14" fillId="5" borderId="25" xfId="0" applyFont="1" applyFill="1" applyBorder="1" applyAlignment="1">
      <alignment horizontal="left" vertical="center" wrapText="1"/>
    </xf>
    <xf numFmtId="0" fontId="15" fillId="5" borderId="24" xfId="0" applyFont="1" applyFill="1" applyBorder="1" applyAlignment="1">
      <alignment horizontal="center" vertical="center"/>
    </xf>
    <xf numFmtId="0" fontId="17" fillId="5" borderId="25" xfId="0" applyFont="1" applyFill="1" applyBorder="1" applyAlignment="1">
      <alignment horizontal="center" vertical="center"/>
    </xf>
    <xf numFmtId="0" fontId="18" fillId="5" borderId="24" xfId="0" applyFont="1" applyFill="1" applyBorder="1" applyAlignment="1">
      <alignment horizontal="center" vertical="center" wrapText="1"/>
    </xf>
    <xf numFmtId="0" fontId="19" fillId="5" borderId="26" xfId="0" applyFont="1" applyFill="1" applyBorder="1" applyAlignment="1">
      <alignment horizontal="left" vertical="center" wrapText="1"/>
    </xf>
    <xf numFmtId="0" fontId="20" fillId="5" borderId="26" xfId="0" applyFont="1" applyFill="1" applyBorder="1" applyAlignment="1">
      <alignment horizontal="center" vertical="center" wrapText="1"/>
    </xf>
    <xf numFmtId="14" fontId="20" fillId="5" borderId="19" xfId="0" applyNumberFormat="1" applyFont="1" applyFill="1" applyBorder="1" applyAlignment="1">
      <alignment horizontal="center" vertical="center" wrapText="1"/>
    </xf>
    <xf numFmtId="0" fontId="21" fillId="0" borderId="0" xfId="0" applyFont="1" applyAlignment="1">
      <alignment horizontal="justify" vertical="center"/>
    </xf>
    <xf numFmtId="0" fontId="22" fillId="5" borderId="24" xfId="0" applyFont="1" applyFill="1" applyBorder="1" applyAlignment="1">
      <alignment horizontal="center" vertical="center" wrapText="1"/>
    </xf>
    <xf numFmtId="0" fontId="16" fillId="5" borderId="26" xfId="0" applyFont="1" applyFill="1" applyBorder="1" applyAlignment="1">
      <alignment horizontal="left" vertical="center" wrapText="1"/>
    </xf>
    <xf numFmtId="0" fontId="16" fillId="5" borderId="26" xfId="0" applyFont="1" applyFill="1" applyBorder="1" applyAlignment="1">
      <alignment horizontal="center" vertical="center" wrapText="1"/>
    </xf>
    <xf numFmtId="0" fontId="14" fillId="5" borderId="27" xfId="0" applyFont="1" applyFill="1" applyBorder="1" applyAlignment="1">
      <alignment horizontal="left" vertical="center" wrapText="1"/>
    </xf>
    <xf numFmtId="0" fontId="23" fillId="5" borderId="24" xfId="0" applyFont="1" applyFill="1" applyBorder="1" applyAlignment="1">
      <alignment horizontal="center" vertical="center" wrapText="1"/>
    </xf>
    <xf numFmtId="0" fontId="19" fillId="5" borderId="24" xfId="0" applyFont="1" applyFill="1" applyBorder="1" applyAlignment="1">
      <alignment horizontal="center" vertical="center" wrapText="1"/>
    </xf>
    <xf numFmtId="14" fontId="20" fillId="5" borderId="26" xfId="0" applyNumberFormat="1"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5" fillId="0" borderId="0" xfId="0" applyFont="1" applyAlignment="1">
      <alignment horizontal="left"/>
    </xf>
    <xf numFmtId="0" fontId="25" fillId="5" borderId="24" xfId="0" applyFont="1" applyFill="1" applyBorder="1" applyAlignment="1">
      <alignment horizontal="center" vertical="center" wrapText="1"/>
    </xf>
    <xf numFmtId="0" fontId="24" fillId="0" borderId="7" xfId="0" applyFont="1" applyBorder="1" applyAlignment="1">
      <alignment horizontal="justify" vertical="center"/>
    </xf>
    <xf numFmtId="0" fontId="20" fillId="5" borderId="28" xfId="0" applyFont="1" applyFill="1" applyBorder="1" applyAlignment="1">
      <alignment horizontal="center" vertical="center" wrapText="1"/>
    </xf>
    <xf numFmtId="14" fontId="20" fillId="5" borderId="28"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2" xfId="0" applyFont="1" applyFill="1" applyBorder="1" applyAlignment="1">
      <alignment horizontal="left" vertical="center" wrapText="1"/>
    </xf>
    <xf numFmtId="0" fontId="17" fillId="5" borderId="2" xfId="0" applyFont="1" applyFill="1" applyBorder="1" applyAlignment="1">
      <alignment horizontal="center" vertical="center" wrapText="1"/>
    </xf>
    <xf numFmtId="7" fontId="26" fillId="5" borderId="29" xfId="0" applyNumberFormat="1" applyFont="1" applyFill="1" applyBorder="1" applyAlignment="1">
      <alignment horizontal="center" vertical="center" wrapText="1"/>
    </xf>
    <xf numFmtId="7" fontId="27" fillId="2" borderId="10" xfId="0" applyNumberFormat="1"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0" borderId="0" xfId="0" applyFont="1" applyBorder="1" applyAlignment="1">
      <alignment horizontal="left"/>
    </xf>
    <xf numFmtId="0" fontId="17" fillId="5" borderId="4" xfId="0" applyFont="1" applyFill="1" applyBorder="1" applyAlignment="1">
      <alignment horizontal="center" vertical="center" wrapText="1"/>
    </xf>
    <xf numFmtId="0" fontId="17" fillId="5" borderId="0" xfId="0" applyFont="1" applyFill="1" applyBorder="1" applyAlignment="1">
      <alignment horizontal="left" vertical="center" wrapText="1"/>
    </xf>
    <xf numFmtId="0" fontId="17" fillId="5" borderId="0" xfId="0" applyFont="1" applyFill="1" applyBorder="1" applyAlignment="1">
      <alignment horizontal="center" vertical="center" wrapText="1"/>
    </xf>
    <xf numFmtId="7" fontId="28" fillId="5" borderId="0" xfId="0" applyNumberFormat="1" applyFont="1" applyFill="1" applyBorder="1" applyAlignment="1">
      <alignment horizontal="center" vertical="center" wrapText="1"/>
    </xf>
    <xf numFmtId="0" fontId="17" fillId="5" borderId="5" xfId="0" applyFont="1" applyFill="1" applyBorder="1" applyAlignment="1">
      <alignment horizontal="center" vertical="center" wrapText="1"/>
    </xf>
    <xf numFmtId="7" fontId="11" fillId="5" borderId="0" xfId="0" applyNumberFormat="1" applyFont="1" applyFill="1" applyBorder="1" applyAlignment="1">
      <alignment horizontal="center" vertical="center" wrapText="1"/>
    </xf>
    <xf numFmtId="0" fontId="29" fillId="5" borderId="0"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0" xfId="0" applyFont="1" applyFill="1" applyBorder="1" applyAlignment="1">
      <alignment horizontal="left" vertical="center" wrapText="1"/>
    </xf>
    <xf numFmtId="0" fontId="3" fillId="5" borderId="0"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0" borderId="7" xfId="0" applyFont="1" applyBorder="1" applyAlignment="1">
      <alignment horizontal="left"/>
    </xf>
    <xf numFmtId="0" fontId="30" fillId="0" borderId="0" xfId="0" applyFont="1" applyBorder="1" applyAlignment="1">
      <alignment horizontal="left" vertical="center"/>
    </xf>
    <xf numFmtId="0" fontId="31" fillId="0" borderId="4" xfId="0" applyFont="1" applyBorder="1" applyAlignment="1">
      <alignment horizontal="center"/>
    </xf>
    <xf numFmtId="0" fontId="31" fillId="0" borderId="0" xfId="0" applyFont="1" applyBorder="1" applyAlignment="1">
      <alignment horizontal="center"/>
    </xf>
    <xf numFmtId="0" fontId="31" fillId="0" borderId="5" xfId="0" applyFont="1" applyBorder="1" applyAlignment="1">
      <alignment horizontal="center"/>
    </xf>
    <xf numFmtId="0" fontId="31" fillId="0" borderId="0" xfId="0" applyFont="1" applyAlignment="1">
      <alignment horizontal="left"/>
    </xf>
    <xf numFmtId="0" fontId="31" fillId="0" borderId="0" xfId="0" applyFont="1" applyBorder="1" applyAlignment="1">
      <alignment horizontal="left"/>
    </xf>
    <xf numFmtId="0" fontId="31" fillId="0" borderId="5" xfId="0" applyFont="1" applyBorder="1" applyAlignment="1">
      <alignment horizontal="left"/>
    </xf>
    <xf numFmtId="0" fontId="31" fillId="0" borderId="6" xfId="0" applyFont="1" applyBorder="1" applyAlignment="1">
      <alignment horizontal="center"/>
    </xf>
    <xf numFmtId="0" fontId="31" fillId="0" borderId="7" xfId="0" applyFont="1" applyBorder="1" applyAlignment="1">
      <alignment horizontal="center"/>
    </xf>
    <xf numFmtId="0" fontId="31" fillId="0" borderId="7" xfId="0" applyFont="1" applyBorder="1" applyAlignment="1">
      <alignment horizontal="left"/>
    </xf>
    <xf numFmtId="0" fontId="31" fillId="0" borderId="11" xfId="0" applyFont="1" applyBorder="1" applyAlignment="1">
      <alignment horizontal="left"/>
    </xf>
    <xf numFmtId="0" fontId="16" fillId="0" borderId="6" xfId="0" applyFont="1" applyBorder="1" applyAlignment="1">
      <alignment horizontal="center"/>
    </xf>
    <xf numFmtId="0" fontId="16" fillId="0" borderId="7" xfId="0" applyFont="1" applyBorder="1" applyAlignment="1">
      <alignment horizontal="left"/>
    </xf>
    <xf numFmtId="0" fontId="16" fillId="0" borderId="11" xfId="0" applyFont="1" applyBorder="1" applyAlignment="1">
      <alignment horizontal="left"/>
    </xf>
    <xf numFmtId="0" fontId="16" fillId="0" borderId="0" xfId="0" applyFont="1" applyAlignment="1">
      <alignment horizontal="left"/>
    </xf>
    <xf numFmtId="0" fontId="32" fillId="0" borderId="0" xfId="0" applyFont="1" applyBorder="1" applyAlignment="1">
      <alignment horizontal="left" vertical="center"/>
    </xf>
    <xf numFmtId="39" fontId="0" fillId="0" borderId="0" xfId="0" applyNumberFormat="1" applyBorder="1" applyAlignment="1">
      <alignment horizontal="left"/>
    </xf>
    <xf numFmtId="0" fontId="33" fillId="0" borderId="0" xfId="0" applyFont="1" applyBorder="1" applyAlignment="1">
      <alignment horizontal="left" vertical="center"/>
    </xf>
    <xf numFmtId="0" fontId="32" fillId="0" borderId="0" xfId="0" applyFont="1" applyBorder="1" applyAlignment="1">
      <alignment vertical="center"/>
    </xf>
    <xf numFmtId="0" fontId="32" fillId="0" borderId="0" xfId="0" applyFont="1" applyBorder="1" applyAlignment="1">
      <alignment horizontal="center" vertical="center"/>
    </xf>
    <xf numFmtId="0" fontId="34" fillId="0" borderId="0" xfId="0" applyFont="1" applyBorder="1" applyAlignment="1">
      <alignment horizontal="left" vertical="center"/>
    </xf>
    <xf numFmtId="0" fontId="35" fillId="0" borderId="0" xfId="0" applyFont="1" applyBorder="1" applyAlignment="1">
      <alignment horizontal="left" vertical="center"/>
    </xf>
    <xf numFmtId="39" fontId="0" fillId="0" borderId="0" xfId="0" applyNumberFormat="1" applyBorder="1" applyAlignment="1"/>
    <xf numFmtId="39" fontId="0" fillId="0" borderId="0" xfId="0" applyNumberFormat="1" applyBorder="1" applyAlignment="1">
      <alignment horizontal="center"/>
    </xf>
    <xf numFmtId="39" fontId="2" fillId="0" borderId="0" xfId="0" applyNumberFormat="1" applyFont="1" applyBorder="1" applyAlignment="1">
      <alignment horizontal="center"/>
    </xf>
    <xf numFmtId="39" fontId="0" fillId="0" borderId="0" xfId="0" applyNumberFormat="1" applyBorder="1"/>
    <xf numFmtId="39" fontId="2" fillId="6" borderId="30" xfId="0" applyNumberFormat="1" applyFont="1" applyFill="1" applyBorder="1" applyAlignment="1">
      <alignment vertical="center" wrapText="1"/>
    </xf>
    <xf numFmtId="39" fontId="2" fillId="6" borderId="30" xfId="0" applyNumberFormat="1" applyFont="1" applyFill="1" applyBorder="1" applyAlignment="1">
      <alignment horizontal="center" vertical="center" wrapText="1"/>
    </xf>
    <xf numFmtId="39" fontId="0" fillId="0" borderId="0" xfId="0" applyNumberFormat="1" applyFont="1" applyBorder="1"/>
    <xf numFmtId="39" fontId="36" fillId="0" borderId="0" xfId="0" applyNumberFormat="1" applyFont="1" applyBorder="1" applyAlignment="1">
      <alignment vertical="center" wrapText="1"/>
    </xf>
    <xf numFmtId="39" fontId="36" fillId="0" borderId="0" xfId="1" applyNumberFormat="1" applyFont="1" applyBorder="1" applyAlignment="1">
      <alignment horizontal="center" vertical="center"/>
    </xf>
    <xf numFmtId="39" fontId="36" fillId="0" borderId="0" xfId="0" applyNumberFormat="1" applyFont="1" applyBorder="1" applyAlignment="1">
      <alignment horizontal="center" vertical="center"/>
    </xf>
    <xf numFmtId="39" fontId="36" fillId="0" borderId="0" xfId="0" applyNumberFormat="1" applyFont="1" applyBorder="1" applyAlignment="1">
      <alignment vertical="center"/>
    </xf>
    <xf numFmtId="39" fontId="37" fillId="0" borderId="0" xfId="0" applyNumberFormat="1" applyFont="1" applyBorder="1" applyAlignment="1">
      <alignment vertical="center"/>
    </xf>
    <xf numFmtId="39" fontId="38" fillId="7" borderId="0" xfId="1" applyNumberFormat="1" applyFont="1" applyFill="1" applyBorder="1" applyAlignment="1">
      <alignment horizontal="center" vertical="center"/>
    </xf>
    <xf numFmtId="39" fontId="37" fillId="0" borderId="0" xfId="0" applyNumberFormat="1" applyFont="1" applyBorder="1" applyAlignment="1">
      <alignment horizontal="center" vertical="center"/>
    </xf>
    <xf numFmtId="39" fontId="38" fillId="0" borderId="0" xfId="0" applyNumberFormat="1" applyFont="1" applyBorder="1" applyAlignment="1">
      <alignment vertical="center"/>
    </xf>
    <xf numFmtId="17" fontId="8" fillId="2" borderId="7" xfId="0" applyNumberFormat="1" applyFont="1" applyFill="1" applyBorder="1" applyAlignment="1">
      <alignment horizontal="center" vertical="center"/>
    </xf>
    <xf numFmtId="0" fontId="17" fillId="5" borderId="24" xfId="0" applyFont="1" applyFill="1" applyBorder="1" applyAlignment="1">
      <alignment horizontal="center" vertical="center"/>
    </xf>
    <xf numFmtId="0" fontId="41" fillId="5" borderId="26" xfId="0" applyFont="1" applyFill="1" applyBorder="1" applyAlignment="1">
      <alignment horizontal="center" vertical="center" wrapText="1"/>
    </xf>
    <xf numFmtId="14" fontId="17" fillId="5" borderId="26" xfId="0" applyNumberFormat="1" applyFont="1" applyFill="1" applyBorder="1" applyAlignment="1">
      <alignment horizontal="center" vertical="center" wrapText="1"/>
    </xf>
    <xf numFmtId="14" fontId="17" fillId="5" borderId="19" xfId="0" applyNumberFormat="1" applyFont="1" applyFill="1" applyBorder="1" applyAlignment="1">
      <alignment horizontal="center" vertical="center" wrapText="1"/>
    </xf>
    <xf numFmtId="0" fontId="21" fillId="5" borderId="25"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24" fillId="5" borderId="25" xfId="0" applyFont="1" applyFill="1" applyBorder="1" applyAlignment="1">
      <alignment horizontal="left" vertical="center" wrapText="1"/>
    </xf>
    <xf numFmtId="14" fontId="45" fillId="5" borderId="19" xfId="0" applyNumberFormat="1" applyFont="1" applyFill="1" applyBorder="1" applyAlignment="1">
      <alignment horizontal="center"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46" fillId="5" borderId="25" xfId="0" applyFont="1" applyFill="1" applyBorder="1" applyAlignment="1">
      <alignment horizontal="left" vertical="center" wrapText="1"/>
    </xf>
    <xf numFmtId="0" fontId="47" fillId="5" borderId="26" xfId="0" applyFont="1" applyFill="1" applyBorder="1" applyAlignment="1">
      <alignment horizontal="center" vertical="center" wrapText="1"/>
    </xf>
    <xf numFmtId="14" fontId="47" fillId="5" borderId="19" xfId="0" applyNumberFormat="1" applyFont="1" applyFill="1" applyBorder="1" applyAlignment="1">
      <alignment horizontal="center" vertical="center" wrapText="1"/>
    </xf>
    <xf numFmtId="7" fontId="31" fillId="5" borderId="20" xfId="0" applyNumberFormat="1" applyFont="1" applyFill="1" applyBorder="1" applyAlignment="1">
      <alignment horizontal="center" vertical="center"/>
    </xf>
    <xf numFmtId="7" fontId="31" fillId="5" borderId="21" xfId="0" applyNumberFormat="1" applyFont="1" applyFill="1" applyBorder="1" applyAlignment="1">
      <alignment horizontal="center" vertical="center"/>
    </xf>
    <xf numFmtId="7" fontId="31" fillId="5" borderId="22" xfId="0" applyNumberFormat="1" applyFont="1" applyFill="1" applyBorder="1" applyAlignment="1">
      <alignment horizontal="center" vertical="center"/>
    </xf>
    <xf numFmtId="0" fontId="31" fillId="5" borderId="25" xfId="0" applyFont="1" applyFill="1" applyBorder="1" applyAlignment="1">
      <alignment horizontal="center" vertical="center" wrapText="1"/>
    </xf>
    <xf numFmtId="0" fontId="47" fillId="5" borderId="28" xfId="0" applyFont="1" applyFill="1" applyBorder="1" applyAlignment="1">
      <alignment horizontal="center" vertical="center" wrapText="1"/>
    </xf>
    <xf numFmtId="7" fontId="17" fillId="5" borderId="31" xfId="0" applyNumberFormat="1" applyFont="1" applyFill="1" applyBorder="1" applyAlignment="1">
      <alignment horizontal="center" vertical="center"/>
    </xf>
    <xf numFmtId="7" fontId="17" fillId="5" borderId="32" xfId="0" applyNumberFormat="1" applyFont="1" applyFill="1" applyBorder="1" applyAlignment="1">
      <alignment horizontal="center" vertical="center"/>
    </xf>
    <xf numFmtId="7" fontId="17" fillId="5" borderId="33" xfId="0" applyNumberFormat="1" applyFont="1" applyFill="1" applyBorder="1" applyAlignment="1">
      <alignment horizontal="center" vertical="center"/>
    </xf>
    <xf numFmtId="0" fontId="48" fillId="4" borderId="34" xfId="0" applyFont="1" applyFill="1" applyBorder="1" applyAlignment="1">
      <alignment horizontal="center" vertical="center" wrapText="1"/>
    </xf>
    <xf numFmtId="0" fontId="48" fillId="4" borderId="35" xfId="0" applyFont="1" applyFill="1" applyBorder="1" applyAlignment="1">
      <alignment horizontal="center" vertical="center" wrapText="1"/>
    </xf>
    <xf numFmtId="0" fontId="48" fillId="4" borderId="36"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38" xfId="0" applyFont="1" applyFill="1" applyBorder="1" applyAlignment="1">
      <alignment horizontal="center" vertical="center" wrapText="1"/>
    </xf>
    <xf numFmtId="0" fontId="48" fillId="4" borderId="37" xfId="0" applyFont="1" applyFill="1" applyBorder="1" applyAlignment="1">
      <alignment horizontal="center" vertical="center" wrapText="1"/>
    </xf>
    <xf numFmtId="7" fontId="28" fillId="5" borderId="29" xfId="0" applyNumberFormat="1" applyFont="1" applyFill="1" applyBorder="1" applyAlignment="1">
      <alignment horizontal="center" vertical="center" wrapText="1"/>
    </xf>
    <xf numFmtId="7" fontId="31" fillId="5" borderId="29" xfId="0" applyNumberFormat="1" applyFont="1" applyFill="1" applyBorder="1" applyAlignment="1">
      <alignment horizontal="center" vertical="center" wrapText="1"/>
    </xf>
    <xf numFmtId="7" fontId="28" fillId="5" borderId="29" xfId="0" applyNumberFormat="1" applyFont="1" applyFill="1" applyBorder="1" applyAlignment="1">
      <alignment horizontal="left" vertical="center" wrapText="1"/>
    </xf>
    <xf numFmtId="0" fontId="16" fillId="3" borderId="38" xfId="0" applyFont="1" applyFill="1" applyBorder="1" applyAlignment="1">
      <alignment horizontal="left" vertical="center" wrapText="1"/>
    </xf>
    <xf numFmtId="7" fontId="31" fillId="5" borderId="29" xfId="0" applyNumberFormat="1" applyFont="1" applyFill="1" applyBorder="1" applyAlignment="1">
      <alignment horizontal="left" vertical="center" wrapText="1"/>
    </xf>
    <xf numFmtId="0" fontId="16" fillId="0" borderId="0" xfId="0" applyFont="1" applyBorder="1" applyAlignment="1">
      <alignment horizontal="center"/>
    </xf>
    <xf numFmtId="0" fontId="16" fillId="0" borderId="0" xfId="0" applyFont="1" applyBorder="1" applyAlignment="1">
      <alignment horizontal="left"/>
    </xf>
    <xf numFmtId="0" fontId="21" fillId="0" borderId="0" xfId="0" applyFont="1" applyBorder="1" applyAlignment="1">
      <alignment horizontal="justify" vertical="center"/>
    </xf>
    <xf numFmtId="0" fontId="16" fillId="3" borderId="37"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21" fillId="5" borderId="42" xfId="0" applyFont="1" applyFill="1" applyBorder="1" applyAlignment="1">
      <alignment horizontal="left" vertical="center" wrapText="1"/>
    </xf>
    <xf numFmtId="0" fontId="52" fillId="0" borderId="43" xfId="0" applyFont="1" applyBorder="1" applyAlignment="1">
      <alignment horizontal="justify" vertical="center"/>
    </xf>
    <xf numFmtId="0" fontId="50" fillId="5" borderId="0" xfId="0" applyFont="1" applyFill="1" applyBorder="1" applyAlignment="1">
      <alignment horizontal="left" vertical="center" wrapText="1"/>
    </xf>
    <xf numFmtId="0" fontId="48" fillId="5" borderId="18" xfId="0" applyFont="1" applyFill="1" applyBorder="1" applyAlignment="1">
      <alignment horizontal="center" vertical="center"/>
    </xf>
    <xf numFmtId="0" fontId="48" fillId="5" borderId="24" xfId="0" applyFont="1" applyFill="1" applyBorder="1" applyAlignment="1">
      <alignment horizontal="center" vertical="center"/>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55" fillId="0" borderId="29" xfId="0" applyFont="1" applyBorder="1" applyAlignment="1">
      <alignment horizontal="justify" vertical="center"/>
    </xf>
    <xf numFmtId="0" fontId="20" fillId="5" borderId="27"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7" fontId="28" fillId="5" borderId="22" xfId="0" applyNumberFormat="1" applyFont="1" applyFill="1" applyBorder="1" applyAlignment="1">
      <alignment horizontal="center" vertical="center"/>
    </xf>
    <xf numFmtId="0" fontId="56" fillId="0" borderId="7" xfId="0" applyFont="1" applyBorder="1" applyAlignment="1">
      <alignment horizontal="justify" vertical="center"/>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20" fillId="5" borderId="25"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17" fillId="5" borderId="0" xfId="0" applyFont="1" applyFill="1" applyBorder="1" applyAlignment="1">
      <alignment horizontal="left" vertical="center" wrapText="1"/>
    </xf>
    <xf numFmtId="0" fontId="47" fillId="5" borderId="25" xfId="0" applyFont="1" applyFill="1" applyBorder="1" applyAlignment="1">
      <alignment horizontal="left" vertical="center" wrapText="1"/>
    </xf>
    <xf numFmtId="0" fontId="16" fillId="0" borderId="0" xfId="0" applyFont="1" applyAlignment="1">
      <alignment horizontal="center"/>
    </xf>
    <xf numFmtId="0" fontId="16" fillId="0" borderId="1" xfId="0" applyFont="1" applyBorder="1" applyAlignment="1">
      <alignment horizontal="center"/>
    </xf>
    <xf numFmtId="0" fontId="16" fillId="0" borderId="4" xfId="0" applyFont="1" applyBorder="1" applyAlignment="1">
      <alignment horizontal="center"/>
    </xf>
    <xf numFmtId="0" fontId="16" fillId="0" borderId="4" xfId="0" applyFont="1" applyBorder="1" applyAlignment="1">
      <alignment horizontal="left"/>
    </xf>
    <xf numFmtId="0" fontId="57" fillId="0" borderId="6" xfId="0" applyFont="1" applyBorder="1" applyAlignment="1">
      <alignment horizontal="center"/>
    </xf>
    <xf numFmtId="0" fontId="16" fillId="4" borderId="34" xfId="0" applyFont="1" applyFill="1" applyBorder="1" applyAlignment="1">
      <alignment horizontal="center" vertical="center" wrapText="1"/>
    </xf>
    <xf numFmtId="0" fontId="16" fillId="5" borderId="18" xfId="0" applyFont="1" applyFill="1" applyBorder="1" applyAlignment="1">
      <alignment horizontal="center" vertical="center"/>
    </xf>
    <xf numFmtId="0" fontId="16" fillId="5" borderId="24" xfId="0" applyFont="1" applyFill="1" applyBorder="1" applyAlignment="1">
      <alignment horizontal="center" vertical="center"/>
    </xf>
    <xf numFmtId="0" fontId="20" fillId="5" borderId="24" xfId="0" applyFont="1" applyFill="1" applyBorder="1" applyAlignment="1">
      <alignment horizontal="center" vertical="center" wrapText="1"/>
    </xf>
    <xf numFmtId="0" fontId="58" fillId="5" borderId="24"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4" xfId="0" applyFont="1" applyFill="1" applyBorder="1" applyAlignment="1">
      <alignment horizontal="center" vertical="center" wrapText="1"/>
    </xf>
    <xf numFmtId="16" fontId="47" fillId="5" borderId="26" xfId="0" applyNumberFormat="1" applyFont="1" applyFill="1" applyBorder="1" applyAlignment="1">
      <alignment horizontal="center" vertical="center" wrapText="1"/>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0" fillId="0" borderId="4" xfId="0" applyFont="1" applyBorder="1" applyAlignment="1">
      <alignment horizontal="center" vertical="center"/>
    </xf>
    <xf numFmtId="0" fontId="40" fillId="0" borderId="0" xfId="0" applyFont="1" applyBorder="1" applyAlignment="1">
      <alignment horizontal="center" vertical="center"/>
    </xf>
    <xf numFmtId="0" fontId="40" fillId="0" borderId="5" xfId="0" applyFont="1" applyBorder="1" applyAlignment="1">
      <alignment horizontal="center" vertical="center"/>
    </xf>
    <xf numFmtId="0" fontId="39" fillId="0" borderId="4" xfId="0" applyFont="1" applyBorder="1" applyAlignment="1">
      <alignment horizontal="center" vertical="center"/>
    </xf>
    <xf numFmtId="0" fontId="39" fillId="0" borderId="0" xfId="0" applyFont="1" applyBorder="1" applyAlignment="1">
      <alignment horizontal="center" vertical="center"/>
    </xf>
    <xf numFmtId="0" fontId="39" fillId="0" borderId="5" xfId="0" applyFont="1" applyBorder="1" applyAlignment="1">
      <alignment horizontal="center" vertical="center"/>
    </xf>
    <xf numFmtId="0" fontId="31" fillId="0" borderId="0" xfId="0" applyFont="1" applyBorder="1" applyAlignment="1">
      <alignment horizontal="center"/>
    </xf>
    <xf numFmtId="0" fontId="31" fillId="0" borderId="7" xfId="0" applyFont="1" applyBorder="1" applyAlignment="1">
      <alignment horizont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29" fillId="5" borderId="0" xfId="0" applyFont="1" applyFill="1" applyBorder="1" applyAlignment="1">
      <alignment horizontal="center" vertical="center" wrapText="1"/>
    </xf>
    <xf numFmtId="0" fontId="3" fillId="0" borderId="7" xfId="0" applyFont="1" applyBorder="1" applyAlignment="1">
      <alignment horizontal="center"/>
    </xf>
    <xf numFmtId="0" fontId="31" fillId="0" borderId="2" xfId="0" applyFont="1" applyBorder="1" applyAlignment="1">
      <alignment horizontal="center"/>
    </xf>
    <xf numFmtId="7" fontId="31" fillId="5" borderId="39" xfId="0" applyNumberFormat="1" applyFont="1" applyFill="1" applyBorder="1" applyAlignment="1">
      <alignment horizontal="center" vertical="center"/>
    </xf>
    <xf numFmtId="7" fontId="31" fillId="5" borderId="40" xfId="0" applyNumberFormat="1" applyFont="1" applyFill="1" applyBorder="1" applyAlignment="1">
      <alignment horizontal="center" vertical="center"/>
    </xf>
    <xf numFmtId="7" fontId="31" fillId="5" borderId="41"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17" fillId="5" borderId="5" xfId="0" applyFont="1" applyFill="1" applyBorder="1" applyAlignment="1">
      <alignment horizontal="left" vertical="center" wrapText="1"/>
    </xf>
    <xf numFmtId="7" fontId="28" fillId="5" borderId="8" xfId="0" applyNumberFormat="1" applyFont="1" applyFill="1" applyBorder="1" applyAlignment="1">
      <alignment horizontal="center" vertical="center" wrapText="1"/>
    </xf>
    <xf numFmtId="7" fontId="28" fillId="5" borderId="10" xfId="0" applyNumberFormat="1" applyFont="1" applyFill="1" applyBorder="1" applyAlignment="1">
      <alignment horizontal="center" vertical="center" wrapText="1"/>
    </xf>
    <xf numFmtId="0" fontId="49" fillId="0" borderId="4" xfId="0" applyFont="1" applyBorder="1" applyAlignment="1">
      <alignment horizontal="center" vertical="center"/>
    </xf>
    <xf numFmtId="0" fontId="49" fillId="0" borderId="0" xfId="0" applyFont="1" applyBorder="1" applyAlignment="1">
      <alignment horizontal="center" vertical="center"/>
    </xf>
    <xf numFmtId="0" fontId="49" fillId="0" borderId="5" xfId="0" applyFont="1" applyBorder="1" applyAlignment="1">
      <alignment horizontal="center" vertical="center"/>
    </xf>
    <xf numFmtId="0" fontId="51" fillId="5" borderId="0" xfId="0" applyFont="1" applyFill="1" applyBorder="1" applyAlignment="1">
      <alignment horizontal="left" vertical="center" wrapText="1"/>
    </xf>
    <xf numFmtId="0" fontId="50" fillId="5" borderId="0" xfId="0" applyFont="1" applyFill="1" applyBorder="1" applyAlignment="1">
      <alignment horizontal="center" vertical="center" wrapText="1"/>
    </xf>
    <xf numFmtId="0" fontId="32" fillId="0" borderId="0" xfId="0" applyFont="1" applyBorder="1" applyAlignment="1">
      <alignment horizontal="center" vertical="center"/>
    </xf>
    <xf numFmtId="0" fontId="31" fillId="4" borderId="34" xfId="0" applyFont="1" applyFill="1" applyBorder="1" applyAlignment="1">
      <alignment horizontal="center" vertical="center" wrapText="1"/>
    </xf>
    <xf numFmtId="0" fontId="31" fillId="4" borderId="35"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59" fillId="0" borderId="0" xfId="0" applyFont="1"/>
    <xf numFmtId="0" fontId="45" fillId="5" borderId="25" xfId="0" applyFont="1" applyFill="1" applyBorder="1" applyAlignment="1">
      <alignment horizontal="left" vertical="center" wrapText="1"/>
    </xf>
    <xf numFmtId="7" fontId="17" fillId="5" borderId="39" xfId="0" applyNumberFormat="1" applyFont="1" applyFill="1" applyBorder="1" applyAlignment="1">
      <alignment horizontal="center" vertical="center"/>
    </xf>
    <xf numFmtId="7" fontId="17" fillId="5" borderId="44" xfId="0" applyNumberFormat="1"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09175" y="34766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499263" y="695325"/>
          <a:ext cx="1550989"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00150"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937539"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566850"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937539"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2143125</xdr:colOff>
      <xdr:row>8</xdr:row>
      <xdr:rowOff>95250</xdr:rowOff>
    </xdr:from>
    <xdr:to>
      <xdr:col>19</xdr:col>
      <xdr:colOff>158750</xdr:colOff>
      <xdr:row>11</xdr:row>
      <xdr:rowOff>244475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87575" y="1752600"/>
          <a:ext cx="920750" cy="1044575"/>
        </a:xfrm>
        <a:prstGeom prst="rect">
          <a:avLst/>
        </a:prstGeom>
        <a:noFill/>
      </xdr:spPr>
    </xdr:pic>
    <xdr:clientData/>
  </xdr:twoCellAnchor>
  <xdr:twoCellAnchor>
    <xdr:from>
      <xdr:col>6</xdr:col>
      <xdr:colOff>85725</xdr:colOff>
      <xdr:row>0</xdr:row>
      <xdr:rowOff>66675</xdr:rowOff>
    </xdr:from>
    <xdr:to>
      <xdr:col>7</xdr:col>
      <xdr:colOff>247650</xdr:colOff>
      <xdr:row>3</xdr:row>
      <xdr:rowOff>180975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6181725" y="66675"/>
          <a:ext cx="876300" cy="68580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957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95700"/>
          <a:ext cx="920750" cy="701675"/>
        </a:xfrm>
        <a:prstGeom prst="rect">
          <a:avLst/>
        </a:prstGeom>
        <a:noFill/>
      </xdr:spPr>
    </xdr:pic>
    <xdr:clientData/>
  </xdr:twoCellAnchor>
  <xdr:twoCellAnchor>
    <xdr:from>
      <xdr:col>5</xdr:col>
      <xdr:colOff>1782764</xdr:colOff>
      <xdr:row>1</xdr:row>
      <xdr:rowOff>219075</xdr:rowOff>
    </xdr:from>
    <xdr:to>
      <xdr:col>6</xdr:col>
      <xdr:colOff>1262064</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951702" y="695325"/>
          <a:ext cx="1408112"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5</xdr:col>
      <xdr:colOff>1782764</xdr:colOff>
      <xdr:row>1</xdr:row>
      <xdr:rowOff>219075</xdr:rowOff>
    </xdr:from>
    <xdr:to>
      <xdr:col>6</xdr:col>
      <xdr:colOff>1262064</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642139" y="695325"/>
          <a:ext cx="1260475"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018377" y="814388"/>
          <a:ext cx="1270000"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013614"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013614"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57200"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194589"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57200"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194589"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6"/>
  <sheetViews>
    <sheetView topLeftCell="D1" zoomScale="40" zoomScaleNormal="40" workbookViewId="0">
      <selection activeCell="I12" sqref="I12"/>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15.75">
      <c r="B6" s="221" t="s">
        <v>0</v>
      </c>
      <c r="C6" s="222"/>
      <c r="D6" s="222"/>
      <c r="E6" s="222"/>
      <c r="F6" s="222"/>
      <c r="G6" s="222"/>
      <c r="H6" s="222"/>
      <c r="I6" s="222"/>
      <c r="J6" s="222"/>
      <c r="K6" s="222"/>
      <c r="L6" s="222"/>
      <c r="M6" s="222"/>
      <c r="N6" s="222"/>
      <c r="O6" s="223"/>
    </row>
    <row r="7" spans="2:15" ht="15.75">
      <c r="B7" s="221" t="s">
        <v>1</v>
      </c>
      <c r="C7" s="222"/>
      <c r="D7" s="222"/>
      <c r="E7" s="222"/>
      <c r="F7" s="222"/>
      <c r="G7" s="222"/>
      <c r="H7" s="222"/>
      <c r="I7" s="222"/>
      <c r="J7" s="222"/>
      <c r="K7" s="222"/>
      <c r="L7" s="222"/>
      <c r="M7" s="222"/>
      <c r="N7" s="222"/>
      <c r="O7" s="223"/>
    </row>
    <row r="8" spans="2:15" ht="30">
      <c r="B8" s="224" t="s">
        <v>2</v>
      </c>
      <c r="C8" s="225"/>
      <c r="D8" s="225"/>
      <c r="E8" s="225"/>
      <c r="F8" s="225"/>
      <c r="G8" s="225"/>
      <c r="H8" s="225"/>
      <c r="I8" s="225"/>
      <c r="J8" s="225"/>
      <c r="K8" s="225"/>
      <c r="L8" s="225"/>
      <c r="M8" s="225"/>
      <c r="N8" s="225"/>
      <c r="O8" s="226"/>
    </row>
    <row r="9" spans="2:15" ht="30">
      <c r="B9" s="224" t="s">
        <v>3</v>
      </c>
      <c r="C9" s="225"/>
      <c r="D9" s="225"/>
      <c r="E9" s="225"/>
      <c r="F9" s="225"/>
      <c r="G9" s="225"/>
      <c r="H9" s="225"/>
      <c r="I9" s="225"/>
      <c r="J9" s="225"/>
      <c r="K9" s="225"/>
      <c r="L9" s="225"/>
      <c r="M9" s="225"/>
      <c r="N9" s="225"/>
      <c r="O9" s="226"/>
    </row>
    <row r="10" spans="2:15" ht="30">
      <c r="B10" s="227" t="s">
        <v>69</v>
      </c>
      <c r="C10" s="228"/>
      <c r="D10" s="228"/>
      <c r="E10" s="228"/>
      <c r="F10" s="228"/>
      <c r="G10" s="228"/>
      <c r="H10" s="228"/>
      <c r="I10" s="228"/>
      <c r="J10" s="228"/>
      <c r="K10" s="228"/>
      <c r="L10" s="228"/>
      <c r="M10" s="228"/>
      <c r="N10" s="228"/>
      <c r="O10" s="229"/>
    </row>
    <row r="11" spans="2:15" ht="27.75">
      <c r="B11" s="218" t="s">
        <v>4</v>
      </c>
      <c r="C11" s="219"/>
      <c r="D11" s="219"/>
      <c r="E11" s="219"/>
      <c r="F11" s="219"/>
      <c r="G11" s="219"/>
      <c r="H11" s="219"/>
      <c r="I11" s="219"/>
      <c r="J11" s="219"/>
      <c r="K11" s="219"/>
      <c r="L11" s="219"/>
      <c r="M11" s="219"/>
      <c r="N11" s="219"/>
      <c r="O11" s="220"/>
    </row>
    <row r="12" spans="2:15" ht="27.75">
      <c r="B12" s="9"/>
      <c r="C12" s="10" t="s">
        <v>5</v>
      </c>
      <c r="D12" s="7"/>
      <c r="E12" s="7"/>
      <c r="F12" s="7"/>
      <c r="G12" s="7"/>
      <c r="H12" s="7"/>
      <c r="I12" s="7"/>
      <c r="J12" s="7"/>
      <c r="K12" s="7"/>
      <c r="L12" s="7"/>
      <c r="M12" s="7"/>
      <c r="N12" s="7"/>
      <c r="O12" s="8"/>
    </row>
    <row r="13" spans="2:15" s="15" customFormat="1" ht="45">
      <c r="B13" s="11"/>
      <c r="C13" s="112" t="s">
        <v>70</v>
      </c>
      <c r="D13" s="12"/>
      <c r="E13" s="13"/>
      <c r="F13" s="12"/>
      <c r="G13" s="12"/>
      <c r="H13" s="12"/>
      <c r="I13" s="12"/>
      <c r="J13" s="12"/>
      <c r="K13" s="232" t="s">
        <v>6</v>
      </c>
      <c r="L13" s="233"/>
      <c r="M13" s="234"/>
      <c r="N13" s="12"/>
      <c r="O13" s="14"/>
    </row>
    <row r="14" spans="2:15" ht="99.75" customHeight="1">
      <c r="B14" s="16" t="s">
        <v>7</v>
      </c>
      <c r="C14" s="17" t="s">
        <v>8</v>
      </c>
      <c r="D14" s="16" t="s">
        <v>9</v>
      </c>
      <c r="E14" s="17" t="s">
        <v>10</v>
      </c>
      <c r="F14" s="17" t="s">
        <v>11</v>
      </c>
      <c r="G14" s="17" t="s">
        <v>12</v>
      </c>
      <c r="H14" s="17" t="s">
        <v>13</v>
      </c>
      <c r="I14" s="18" t="s">
        <v>14</v>
      </c>
      <c r="J14" s="19" t="s">
        <v>15</v>
      </c>
      <c r="K14" s="20" t="s">
        <v>76</v>
      </c>
      <c r="L14" s="20" t="s">
        <v>77</v>
      </c>
      <c r="M14" s="21" t="s">
        <v>16</v>
      </c>
      <c r="N14" s="22" t="s">
        <v>17</v>
      </c>
      <c r="O14" s="23" t="s">
        <v>18</v>
      </c>
    </row>
    <row r="15" spans="2:15" ht="69.75" customHeight="1">
      <c r="B15" s="24"/>
      <c r="C15" s="25"/>
      <c r="D15" s="26" t="s">
        <v>19</v>
      </c>
      <c r="E15" s="27" t="s">
        <v>20</v>
      </c>
      <c r="F15" s="28"/>
      <c r="G15" s="28"/>
      <c r="H15" s="29"/>
      <c r="I15" s="29"/>
      <c r="J15" s="30">
        <v>0</v>
      </c>
      <c r="K15" s="30">
        <v>0</v>
      </c>
      <c r="L15" s="30">
        <v>0</v>
      </c>
      <c r="M15" s="31">
        <v>0</v>
      </c>
      <c r="N15" s="32">
        <f t="shared" ref="N15:N27"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38"/>
      <c r="C17" s="39"/>
      <c r="D17" s="36" t="s">
        <v>23</v>
      </c>
      <c r="E17" s="27" t="s">
        <v>24</v>
      </c>
      <c r="F17" s="40"/>
      <c r="G17" s="40"/>
      <c r="H17" s="41"/>
      <c r="I17" s="41"/>
      <c r="J17" s="30">
        <v>0</v>
      </c>
      <c r="K17" s="30">
        <v>0</v>
      </c>
      <c r="L17" s="30">
        <v>0</v>
      </c>
      <c r="M17" s="31">
        <v>0</v>
      </c>
      <c r="N17" s="32">
        <f t="shared" si="0"/>
        <v>0</v>
      </c>
      <c r="O17" s="37"/>
      <c r="R17" s="2">
        <f>+L17/2</f>
        <v>0</v>
      </c>
    </row>
    <row r="18" spans="2:18" ht="63" customHeight="1">
      <c r="B18" s="38"/>
      <c r="C18" s="42"/>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166.5">
      <c r="B22" s="43"/>
      <c r="C22" s="117" t="s">
        <v>71</v>
      </c>
      <c r="D22" s="113" t="s">
        <v>31</v>
      </c>
      <c r="E22" s="27" t="s">
        <v>32</v>
      </c>
      <c r="F22" s="114" t="s">
        <v>72</v>
      </c>
      <c r="G22" s="114" t="s">
        <v>73</v>
      </c>
      <c r="H22" s="115">
        <v>44569</v>
      </c>
      <c r="I22" s="115">
        <v>44570</v>
      </c>
      <c r="J22" s="30">
        <v>44300</v>
      </c>
      <c r="K22" s="30">
        <v>0</v>
      </c>
      <c r="L22" s="30">
        <v>0</v>
      </c>
      <c r="M22" s="31">
        <v>0</v>
      </c>
      <c r="N22" s="32">
        <f t="shared" si="0"/>
        <v>44300</v>
      </c>
      <c r="O22" s="37"/>
    </row>
    <row r="23" spans="2:18" ht="249.75">
      <c r="B23" s="43"/>
      <c r="C23" s="117" t="s">
        <v>74</v>
      </c>
      <c r="D23" s="113" t="s">
        <v>33</v>
      </c>
      <c r="E23" s="27" t="s">
        <v>34</v>
      </c>
      <c r="F23" s="114" t="s">
        <v>72</v>
      </c>
      <c r="G23" s="114" t="s">
        <v>75</v>
      </c>
      <c r="H23" s="116">
        <v>44589</v>
      </c>
      <c r="I23" s="116">
        <v>44591</v>
      </c>
      <c r="J23" s="30">
        <v>21000</v>
      </c>
      <c r="K23" s="30">
        <v>0</v>
      </c>
      <c r="L23" s="30">
        <v>0</v>
      </c>
      <c r="M23" s="31">
        <v>0</v>
      </c>
      <c r="N23" s="32">
        <f t="shared" si="0"/>
        <v>21000</v>
      </c>
      <c r="O23" s="37"/>
    </row>
    <row r="24" spans="2:18" ht="51" customHeight="1">
      <c r="B24" s="47"/>
      <c r="C24" s="46"/>
      <c r="D24" s="36" t="s">
        <v>35</v>
      </c>
      <c r="E24" s="27" t="s">
        <v>36</v>
      </c>
      <c r="F24" s="44"/>
      <c r="G24" s="44"/>
      <c r="H24" s="29"/>
      <c r="I24" s="29"/>
      <c r="J24" s="30">
        <v>0</v>
      </c>
      <c r="K24" s="30">
        <v>0</v>
      </c>
      <c r="L24" s="30">
        <v>0</v>
      </c>
      <c r="M24" s="31">
        <v>0</v>
      </c>
      <c r="N24" s="32">
        <f t="shared" si="0"/>
        <v>0</v>
      </c>
      <c r="O24" s="37"/>
    </row>
    <row r="25" spans="2:18" ht="56.25" customHeight="1">
      <c r="B25" s="43"/>
      <c r="C25" s="46"/>
      <c r="D25" s="36" t="s">
        <v>37</v>
      </c>
      <c r="E25" s="27" t="s">
        <v>38</v>
      </c>
      <c r="F25" s="44"/>
      <c r="G25" s="44"/>
      <c r="H25" s="29"/>
      <c r="I25" s="29"/>
      <c r="J25" s="30">
        <v>0</v>
      </c>
      <c r="K25" s="30">
        <v>0</v>
      </c>
      <c r="L25" s="30">
        <v>0</v>
      </c>
      <c r="M25" s="31">
        <v>0</v>
      </c>
      <c r="N25" s="32">
        <f t="shared" si="0"/>
        <v>0</v>
      </c>
      <c r="O25" s="37"/>
    </row>
    <row r="26" spans="2:18" s="51" customFormat="1" ht="60.75">
      <c r="B26" s="48"/>
      <c r="C26" s="46"/>
      <c r="D26" s="36" t="s">
        <v>39</v>
      </c>
      <c r="E26" s="27" t="s">
        <v>40</v>
      </c>
      <c r="F26" s="40"/>
      <c r="G26" s="40"/>
      <c r="H26" s="49"/>
      <c r="I26" s="49"/>
      <c r="J26" s="30">
        <v>0</v>
      </c>
      <c r="K26" s="30">
        <v>0</v>
      </c>
      <c r="L26" s="30">
        <v>0</v>
      </c>
      <c r="M26" s="31">
        <v>0</v>
      </c>
      <c r="N26" s="32">
        <f>+SUM(J26:M26)</f>
        <v>0</v>
      </c>
      <c r="O26" s="50"/>
    </row>
    <row r="27" spans="2:18" s="51" customFormat="1" ht="74.25" customHeight="1">
      <c r="B27" s="52"/>
      <c r="C27" s="53"/>
      <c r="D27" s="36" t="s">
        <v>39</v>
      </c>
      <c r="E27" s="27" t="s">
        <v>40</v>
      </c>
      <c r="F27" s="54"/>
      <c r="G27" s="54"/>
      <c r="H27" s="55"/>
      <c r="I27" s="55"/>
      <c r="J27" s="30">
        <v>0</v>
      </c>
      <c r="K27" s="30">
        <v>0</v>
      </c>
      <c r="L27" s="30">
        <v>0</v>
      </c>
      <c r="M27" s="31">
        <v>0</v>
      </c>
      <c r="N27" s="32">
        <f t="shared" si="0"/>
        <v>0</v>
      </c>
      <c r="O27" s="50"/>
    </row>
    <row r="28" spans="2:18" s="62" customFormat="1" ht="38.25" customHeight="1">
      <c r="B28" s="56"/>
      <c r="C28" s="57"/>
      <c r="D28" s="58"/>
      <c r="E28" s="57"/>
      <c r="F28" s="57"/>
      <c r="G28" s="57"/>
      <c r="H28" s="58"/>
      <c r="I28" s="58"/>
      <c r="J28" s="59">
        <f>SUM(J15:J27)</f>
        <v>65300</v>
      </c>
      <c r="K28" s="59">
        <f>SUM(K15:K27)</f>
        <v>0</v>
      </c>
      <c r="L28" s="59">
        <f>SUM(L15:L27)</f>
        <v>0</v>
      </c>
      <c r="M28" s="59">
        <f>SUM(M15:M27)</f>
        <v>0</v>
      </c>
      <c r="N28" s="60">
        <f>SUM(N15:N27)</f>
        <v>65300</v>
      </c>
      <c r="O28" s="61"/>
    </row>
    <row r="29" spans="2:18" s="62" customFormat="1" ht="38.25" customHeight="1">
      <c r="B29" s="63"/>
      <c r="C29" s="64"/>
      <c r="D29" s="65"/>
      <c r="E29" s="64"/>
      <c r="F29" s="64"/>
      <c r="G29" s="64"/>
      <c r="H29" s="65"/>
      <c r="I29" s="65"/>
      <c r="J29" s="66"/>
      <c r="K29" s="66"/>
      <c r="L29" s="66"/>
      <c r="M29" s="66"/>
      <c r="N29" s="66"/>
      <c r="O29" s="67"/>
    </row>
    <row r="30" spans="2:18" s="62" customFormat="1" ht="38.25" customHeight="1">
      <c r="B30" s="63"/>
      <c r="C30" s="64"/>
      <c r="D30" s="65"/>
      <c r="E30" s="64"/>
      <c r="F30" s="64"/>
      <c r="G30" s="64"/>
      <c r="H30" s="65"/>
      <c r="I30" s="65"/>
      <c r="J30" s="66"/>
      <c r="K30" s="66"/>
      <c r="L30" s="66"/>
      <c r="M30" s="68"/>
      <c r="N30" s="66"/>
      <c r="O30" s="67"/>
    </row>
    <row r="31" spans="2:18" s="62" customFormat="1" ht="38.25" customHeight="1">
      <c r="B31" s="63"/>
      <c r="C31" s="64"/>
      <c r="D31" s="65"/>
      <c r="E31" s="64"/>
      <c r="F31" s="64"/>
      <c r="G31" s="64"/>
      <c r="H31" s="65"/>
      <c r="I31" s="65"/>
      <c r="J31" s="66"/>
      <c r="K31" s="66"/>
      <c r="L31" s="66"/>
      <c r="M31" s="66"/>
      <c r="N31" s="66"/>
      <c r="O31" s="67"/>
    </row>
    <row r="32" spans="2:18" s="62" customFormat="1" ht="38.25" customHeight="1">
      <c r="B32" s="63"/>
      <c r="C32" s="64"/>
      <c r="D32" s="65"/>
      <c r="E32" s="64"/>
      <c r="F32" s="64"/>
      <c r="G32" s="64"/>
      <c r="H32" s="65"/>
      <c r="I32" s="65"/>
      <c r="J32" s="66"/>
      <c r="K32" s="66"/>
      <c r="L32" s="66"/>
      <c r="M32" s="66"/>
      <c r="N32" s="66"/>
      <c r="O32" s="67"/>
    </row>
    <row r="33" spans="2:15" s="62" customFormat="1" ht="38.25" customHeight="1">
      <c r="B33" s="63"/>
      <c r="C33" s="64"/>
      <c r="D33" s="65"/>
      <c r="E33" s="64"/>
      <c r="F33" s="64"/>
      <c r="G33" s="64"/>
      <c r="H33" s="65"/>
      <c r="I33" s="65"/>
      <c r="J33" s="66"/>
      <c r="K33" s="66"/>
      <c r="L33" s="66"/>
      <c r="M33" s="66"/>
      <c r="N33" s="66"/>
      <c r="O33" s="67"/>
    </row>
    <row r="34" spans="2:15" s="62" customFormat="1" ht="38.25" customHeight="1">
      <c r="B34" s="63"/>
      <c r="C34" s="64"/>
      <c r="D34" s="65"/>
      <c r="E34" s="64"/>
      <c r="F34" s="64"/>
      <c r="G34" s="64"/>
      <c r="H34" s="65"/>
      <c r="I34" s="65"/>
      <c r="J34" s="66"/>
      <c r="K34" s="66"/>
      <c r="L34" s="66"/>
      <c r="M34" s="66"/>
      <c r="N34" s="66"/>
      <c r="O34" s="67"/>
    </row>
    <row r="35" spans="2:15" s="62" customFormat="1" ht="38.25" customHeight="1">
      <c r="B35" s="63"/>
      <c r="C35" s="69" t="s">
        <v>41</v>
      </c>
      <c r="D35" s="65"/>
      <c r="E35" s="69" t="s">
        <v>41</v>
      </c>
      <c r="F35" s="64"/>
      <c r="G35" s="235" t="s">
        <v>41</v>
      </c>
      <c r="H35" s="235"/>
      <c r="I35" s="65"/>
      <c r="J35" s="235" t="s">
        <v>41</v>
      </c>
      <c r="K35" s="235"/>
      <c r="L35" s="66"/>
      <c r="M35" s="66"/>
      <c r="N35" s="66"/>
      <c r="O35" s="67"/>
    </row>
    <row r="36" spans="2:15" s="62" customFormat="1" ht="38.25" customHeight="1">
      <c r="B36" s="63"/>
      <c r="C36" s="64"/>
      <c r="D36" s="65"/>
      <c r="E36" s="64"/>
      <c r="F36" s="64"/>
      <c r="G36" s="64"/>
      <c r="H36" s="65"/>
      <c r="I36" s="65"/>
      <c r="J36" s="66"/>
      <c r="K36" s="66"/>
      <c r="L36" s="6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64"/>
      <c r="D39" s="65"/>
      <c r="E39" s="64"/>
      <c r="F39" s="64"/>
      <c r="G39" s="64"/>
      <c r="H39" s="65"/>
      <c r="I39" s="65"/>
      <c r="J39" s="66"/>
      <c r="K39" s="66"/>
      <c r="L39" s="66"/>
      <c r="M39" s="66"/>
      <c r="N39" s="66"/>
      <c r="O39" s="67"/>
    </row>
    <row r="40" spans="2:15" s="7" customFormat="1" ht="38.25" customHeight="1">
      <c r="B40" s="70"/>
      <c r="C40" s="71"/>
      <c r="D40" s="72"/>
      <c r="E40" s="71"/>
      <c r="F40" s="71"/>
      <c r="G40" s="71"/>
      <c r="H40" s="72"/>
      <c r="I40" s="72"/>
      <c r="J40" s="72"/>
      <c r="K40" s="72"/>
      <c r="L40" s="72"/>
      <c r="M40" s="68"/>
      <c r="N40" s="68"/>
      <c r="O40" s="73"/>
    </row>
    <row r="41" spans="2:15" ht="38.25" customHeight="1">
      <c r="B41" s="6"/>
      <c r="C41" s="74"/>
      <c r="D41" s="7"/>
      <c r="E41" s="74"/>
      <c r="F41" s="7"/>
      <c r="G41" s="74"/>
      <c r="H41" s="74"/>
      <c r="I41" s="7"/>
      <c r="J41" s="7"/>
      <c r="K41" s="236"/>
      <c r="L41" s="236"/>
      <c r="M41" s="236"/>
      <c r="N41" s="75"/>
      <c r="O41" s="8"/>
    </row>
    <row r="42" spans="2:15" s="79" customFormat="1" ht="63.75" customHeight="1">
      <c r="B42" s="76"/>
      <c r="C42" s="77" t="s">
        <v>42</v>
      </c>
      <c r="D42" s="77"/>
      <c r="E42" s="77" t="s">
        <v>42</v>
      </c>
      <c r="F42" s="77"/>
      <c r="G42" s="230" t="s">
        <v>42</v>
      </c>
      <c r="H42" s="230"/>
      <c r="I42" s="77"/>
      <c r="J42" s="77"/>
      <c r="K42" s="237" t="s">
        <v>42</v>
      </c>
      <c r="L42" s="237"/>
      <c r="M42" s="237"/>
      <c r="N42" s="77"/>
      <c r="O42" s="78"/>
    </row>
    <row r="43" spans="2:15" s="79" customFormat="1" ht="63.75" customHeight="1">
      <c r="B43" s="76"/>
      <c r="C43" s="77" t="s">
        <v>43</v>
      </c>
      <c r="D43" s="80"/>
      <c r="E43" s="77" t="s">
        <v>44</v>
      </c>
      <c r="F43" s="80"/>
      <c r="G43" s="80" t="s">
        <v>45</v>
      </c>
      <c r="H43" s="80"/>
      <c r="I43" s="77"/>
      <c r="J43" s="77"/>
      <c r="K43" s="230" t="s">
        <v>46</v>
      </c>
      <c r="L43" s="230"/>
      <c r="M43" s="230"/>
      <c r="N43" s="80"/>
      <c r="O43" s="81"/>
    </row>
    <row r="44" spans="2:15" s="79" customFormat="1" ht="63.75" customHeight="1">
      <c r="B44" s="82"/>
      <c r="C44" s="83" t="s">
        <v>47</v>
      </c>
      <c r="D44" s="84"/>
      <c r="E44" s="83" t="s">
        <v>48</v>
      </c>
      <c r="F44" s="84"/>
      <c r="G44" s="84" t="s">
        <v>49</v>
      </c>
      <c r="H44" s="84"/>
      <c r="I44" s="83"/>
      <c r="J44" s="83"/>
      <c r="K44" s="231" t="s">
        <v>50</v>
      </c>
      <c r="L44" s="231"/>
      <c r="M44" s="231"/>
      <c r="N44" s="84"/>
      <c r="O44" s="85"/>
    </row>
    <row r="45" spans="2:15" s="89" customFormat="1" ht="38.25" customHeight="1">
      <c r="B45" s="86"/>
      <c r="C45" s="87"/>
      <c r="D45" s="87"/>
      <c r="E45" s="87"/>
      <c r="F45" s="87"/>
      <c r="G45" s="87"/>
      <c r="H45" s="87"/>
      <c r="I45" s="87"/>
      <c r="J45" s="87"/>
      <c r="K45" s="87"/>
      <c r="L45" s="87"/>
      <c r="M45" s="87"/>
      <c r="N45" s="87"/>
      <c r="O45" s="88"/>
    </row>
    <row r="46" spans="2:15" ht="33" customHeight="1"/>
  </sheetData>
  <mergeCells count="14">
    <mergeCell ref="K43:M43"/>
    <mergeCell ref="K44:M44"/>
    <mergeCell ref="K13:M13"/>
    <mergeCell ref="G35:H35"/>
    <mergeCell ref="J35:K35"/>
    <mergeCell ref="K41:M41"/>
    <mergeCell ref="G42:H42"/>
    <mergeCell ref="K42:M42"/>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3"/>
  <sheetViews>
    <sheetView topLeftCell="D26" zoomScale="40" zoomScaleNormal="40" workbookViewId="0">
      <selection activeCell="H36" sqref="H36"/>
    </sheetView>
  </sheetViews>
  <sheetFormatPr baseColWidth="10" defaultColWidth="9.140625" defaultRowHeight="25.5"/>
  <cols>
    <col min="1" max="1" width="9" style="2" customWidth="1"/>
    <col min="2" max="2" width="15" style="205" customWidth="1"/>
    <col min="3" max="3" width="159.28515625" style="2" customWidth="1"/>
    <col min="4" max="4" width="15.5703125" style="2" customWidth="1"/>
    <col min="5" max="5" width="84.85546875" style="2" customWidth="1"/>
    <col min="6" max="6" width="24.7109375" style="2" customWidth="1"/>
    <col min="7" max="7" width="38.7109375" style="2" customWidth="1"/>
    <col min="8" max="8" width="28.7109375" style="2" customWidth="1"/>
    <col min="9" max="9" width="27.28515625" style="2" bestFit="1"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206"/>
      <c r="C2" s="4"/>
      <c r="D2" s="4"/>
      <c r="E2" s="4"/>
      <c r="F2" s="4"/>
      <c r="G2" s="4"/>
      <c r="H2" s="4"/>
      <c r="I2" s="4"/>
      <c r="J2" s="4"/>
      <c r="K2" s="4"/>
      <c r="L2" s="4"/>
      <c r="M2" s="4"/>
      <c r="N2" s="4"/>
      <c r="O2" s="5"/>
    </row>
    <row r="3" spans="2:15" ht="32.25" customHeight="1">
      <c r="B3" s="207"/>
      <c r="C3" s="7"/>
      <c r="D3" s="7"/>
      <c r="E3" s="7"/>
      <c r="F3" s="7"/>
      <c r="G3" s="7"/>
      <c r="H3" s="7"/>
      <c r="I3" s="7"/>
      <c r="J3" s="7"/>
      <c r="K3" s="7"/>
      <c r="L3" s="7"/>
      <c r="M3" s="7"/>
      <c r="N3" s="7"/>
      <c r="O3" s="8"/>
    </row>
    <row r="4" spans="2:15" ht="32.25" customHeight="1">
      <c r="B4" s="207"/>
      <c r="C4" s="7"/>
      <c r="D4" s="7"/>
      <c r="E4" s="7"/>
      <c r="F4" s="7"/>
      <c r="G4" s="7"/>
      <c r="H4" s="7"/>
      <c r="I4" s="7"/>
      <c r="J4" s="7"/>
      <c r="K4" s="7"/>
      <c r="L4" s="7"/>
      <c r="M4" s="7"/>
      <c r="N4" s="7"/>
      <c r="O4" s="8"/>
    </row>
    <row r="5" spans="2:15" ht="32.25" customHeight="1">
      <c r="B5" s="207"/>
      <c r="C5" s="7"/>
      <c r="D5" s="7"/>
      <c r="E5" s="7"/>
      <c r="F5" s="7"/>
      <c r="G5" s="7"/>
      <c r="H5" s="7"/>
      <c r="I5" s="7"/>
      <c r="J5" s="7"/>
      <c r="K5" s="7"/>
      <c r="L5" s="7"/>
      <c r="M5" s="7"/>
      <c r="N5" s="7"/>
      <c r="O5" s="8"/>
    </row>
    <row r="6" spans="2:15" ht="23.25">
      <c r="B6" s="245" t="s">
        <v>0</v>
      </c>
      <c r="C6" s="246"/>
      <c r="D6" s="246"/>
      <c r="E6" s="246"/>
      <c r="F6" s="246"/>
      <c r="G6" s="246"/>
      <c r="H6" s="246"/>
      <c r="I6" s="246"/>
      <c r="J6" s="246"/>
      <c r="K6" s="246"/>
      <c r="L6" s="246"/>
      <c r="M6" s="246"/>
      <c r="N6" s="246"/>
      <c r="O6" s="247"/>
    </row>
    <row r="7" spans="2:15" ht="23.25">
      <c r="B7" s="245" t="s">
        <v>1</v>
      </c>
      <c r="C7" s="246"/>
      <c r="D7" s="246"/>
      <c r="E7" s="246"/>
      <c r="F7" s="246"/>
      <c r="G7" s="246"/>
      <c r="H7" s="246"/>
      <c r="I7" s="246"/>
      <c r="J7" s="246"/>
      <c r="K7" s="246"/>
      <c r="L7" s="246"/>
      <c r="M7" s="246"/>
      <c r="N7" s="246"/>
      <c r="O7" s="247"/>
    </row>
    <row r="8" spans="2:15" ht="30">
      <c r="B8" s="224" t="s">
        <v>2</v>
      </c>
      <c r="C8" s="225"/>
      <c r="D8" s="225"/>
      <c r="E8" s="225"/>
      <c r="F8" s="225"/>
      <c r="G8" s="225"/>
      <c r="H8" s="225"/>
      <c r="I8" s="225"/>
      <c r="J8" s="225"/>
      <c r="K8" s="225"/>
      <c r="L8" s="225"/>
      <c r="M8" s="225"/>
      <c r="N8" s="225"/>
      <c r="O8" s="226"/>
    </row>
    <row r="9" spans="2:15" ht="30">
      <c r="B9" s="224" t="s">
        <v>3</v>
      </c>
      <c r="C9" s="225"/>
      <c r="D9" s="225"/>
      <c r="E9" s="225"/>
      <c r="F9" s="225"/>
      <c r="G9" s="225"/>
      <c r="H9" s="225"/>
      <c r="I9" s="225"/>
      <c r="J9" s="225"/>
      <c r="K9" s="225"/>
      <c r="L9" s="225"/>
      <c r="M9" s="225"/>
      <c r="N9" s="225"/>
      <c r="O9" s="226"/>
    </row>
    <row r="10" spans="2:15" ht="30">
      <c r="B10" s="227" t="s">
        <v>69</v>
      </c>
      <c r="C10" s="228"/>
      <c r="D10" s="228"/>
      <c r="E10" s="228"/>
      <c r="F10" s="228"/>
      <c r="G10" s="228"/>
      <c r="H10" s="228"/>
      <c r="I10" s="228"/>
      <c r="J10" s="228"/>
      <c r="K10" s="228"/>
      <c r="L10" s="228"/>
      <c r="M10" s="228"/>
      <c r="N10" s="228"/>
      <c r="O10" s="229"/>
    </row>
    <row r="11" spans="2:15" ht="27.75">
      <c r="B11" s="218" t="s">
        <v>4</v>
      </c>
      <c r="C11" s="219"/>
      <c r="D11" s="219"/>
      <c r="E11" s="219"/>
      <c r="F11" s="219"/>
      <c r="G11" s="219"/>
      <c r="H11" s="219"/>
      <c r="I11" s="219"/>
      <c r="J11" s="219"/>
      <c r="K11" s="219"/>
      <c r="L11" s="219"/>
      <c r="M11" s="219"/>
      <c r="N11" s="219"/>
      <c r="O11" s="220"/>
    </row>
    <row r="12" spans="2:15" ht="27.75">
      <c r="B12" s="208"/>
      <c r="C12" s="10"/>
      <c r="D12" s="7"/>
      <c r="E12" s="7"/>
      <c r="F12" s="7"/>
      <c r="G12" s="7"/>
      <c r="H12" s="7"/>
      <c r="I12" s="7"/>
      <c r="J12" s="7"/>
      <c r="K12" s="7"/>
      <c r="L12" s="7"/>
      <c r="M12" s="7"/>
      <c r="N12" s="7"/>
      <c r="O12" s="8"/>
    </row>
    <row r="13" spans="2:15" s="15" customFormat="1" ht="45">
      <c r="B13" s="209"/>
      <c r="C13" s="112" t="s">
        <v>119</v>
      </c>
      <c r="D13" s="12"/>
      <c r="E13" s="13"/>
      <c r="F13" s="12"/>
      <c r="G13" s="12"/>
      <c r="H13" s="12"/>
      <c r="I13" s="12"/>
      <c r="J13" s="12"/>
      <c r="K13" s="232" t="s">
        <v>6</v>
      </c>
      <c r="L13" s="233"/>
      <c r="M13" s="234"/>
      <c r="N13" s="12"/>
      <c r="O13" s="14"/>
    </row>
    <row r="14" spans="2:15" ht="99.75" customHeight="1">
      <c r="B14" s="210"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11"/>
      <c r="C15" s="46"/>
      <c r="D15" s="168" t="s">
        <v>19</v>
      </c>
      <c r="E15" s="27" t="s">
        <v>20</v>
      </c>
      <c r="F15" s="28"/>
      <c r="G15" s="28"/>
      <c r="H15" s="29"/>
      <c r="I15" s="29"/>
      <c r="J15" s="134">
        <v>0</v>
      </c>
      <c r="K15" s="134">
        <v>0</v>
      </c>
      <c r="L15" s="134">
        <v>0</v>
      </c>
      <c r="M15" s="135">
        <v>0</v>
      </c>
      <c r="N15" s="136">
        <f t="shared" ref="N15:N26" si="0">+SUM(J15:M15)</f>
        <v>0</v>
      </c>
      <c r="O15" s="33"/>
    </row>
    <row r="16" spans="2:15" ht="54" customHeight="1">
      <c r="B16" s="212"/>
      <c r="C16" s="35"/>
      <c r="D16" s="169" t="s">
        <v>21</v>
      </c>
      <c r="E16" s="27" t="s">
        <v>22</v>
      </c>
      <c r="F16" s="28"/>
      <c r="G16" s="28"/>
      <c r="H16" s="29"/>
      <c r="I16" s="29"/>
      <c r="J16" s="30">
        <v>0</v>
      </c>
      <c r="K16" s="30">
        <v>0</v>
      </c>
      <c r="L16" s="30">
        <v>0</v>
      </c>
      <c r="M16" s="31">
        <v>0</v>
      </c>
      <c r="N16" s="32">
        <f t="shared" si="0"/>
        <v>0</v>
      </c>
      <c r="O16" s="37"/>
    </row>
    <row r="17" spans="2:18" ht="40.5">
      <c r="B17" s="213"/>
      <c r="C17" s="121"/>
      <c r="D17" s="169" t="s">
        <v>23</v>
      </c>
      <c r="E17" s="27" t="s">
        <v>24</v>
      </c>
      <c r="F17" s="122"/>
      <c r="G17" s="122"/>
      <c r="H17" s="122"/>
      <c r="I17" s="122"/>
      <c r="J17" s="30">
        <v>0</v>
      </c>
      <c r="K17" s="30">
        <v>0</v>
      </c>
      <c r="L17" s="30">
        <v>0</v>
      </c>
      <c r="M17" s="31">
        <v>0</v>
      </c>
      <c r="N17" s="32">
        <f t="shared" si="0"/>
        <v>0</v>
      </c>
      <c r="O17" s="37"/>
      <c r="R17" s="2">
        <f>+L17/2</f>
        <v>0</v>
      </c>
    </row>
    <row r="18" spans="2:18" ht="40.5">
      <c r="B18" s="214"/>
      <c r="C18" s="199"/>
      <c r="D18" s="169" t="s">
        <v>23</v>
      </c>
      <c r="E18" s="27" t="s">
        <v>24</v>
      </c>
      <c r="F18" s="127"/>
      <c r="G18" s="127"/>
      <c r="H18" s="41"/>
      <c r="I18" s="41"/>
      <c r="J18" s="30">
        <v>0</v>
      </c>
      <c r="K18" s="30">
        <v>0</v>
      </c>
      <c r="L18" s="30">
        <v>0</v>
      </c>
      <c r="M18" s="31">
        <v>0</v>
      </c>
      <c r="N18" s="32">
        <f t="shared" si="0"/>
        <v>0</v>
      </c>
      <c r="O18" s="37"/>
    </row>
    <row r="19" spans="2:18" ht="40.5">
      <c r="B19" s="214"/>
      <c r="C19" s="199"/>
      <c r="D19" s="169"/>
      <c r="E19" s="27" t="s">
        <v>24</v>
      </c>
      <c r="F19" s="127"/>
      <c r="G19" s="127"/>
      <c r="H19" s="41"/>
      <c r="I19" s="41"/>
      <c r="J19" s="30">
        <v>0</v>
      </c>
      <c r="K19" s="30">
        <v>0</v>
      </c>
      <c r="L19" s="30">
        <v>0</v>
      </c>
      <c r="M19" s="31">
        <v>0</v>
      </c>
      <c r="N19" s="32">
        <f t="shared" si="0"/>
        <v>0</v>
      </c>
      <c r="O19" s="37"/>
    </row>
    <row r="20" spans="2:18" ht="51" customHeight="1">
      <c r="B20" s="214"/>
      <c r="C20" s="35"/>
      <c r="D20" s="169" t="s">
        <v>25</v>
      </c>
      <c r="E20" s="27" t="s">
        <v>26</v>
      </c>
      <c r="F20" s="28"/>
      <c r="G20" s="28"/>
      <c r="H20" s="29"/>
      <c r="I20" s="29"/>
      <c r="J20" s="30">
        <v>0</v>
      </c>
      <c r="K20" s="30">
        <v>0</v>
      </c>
      <c r="L20" s="30">
        <v>0</v>
      </c>
      <c r="M20" s="31">
        <v>0</v>
      </c>
      <c r="N20" s="32">
        <f t="shared" si="0"/>
        <v>0</v>
      </c>
      <c r="O20" s="37"/>
    </row>
    <row r="21" spans="2:18" ht="55.5" customHeight="1">
      <c r="B21" s="214"/>
      <c r="C21" s="35"/>
      <c r="D21" s="169" t="s">
        <v>27</v>
      </c>
      <c r="E21" s="27" t="s">
        <v>28</v>
      </c>
      <c r="F21" s="44"/>
      <c r="G21" s="44"/>
      <c r="H21" s="45"/>
      <c r="I21" s="45"/>
      <c r="J21" s="30">
        <v>0</v>
      </c>
      <c r="K21" s="30">
        <v>0</v>
      </c>
      <c r="L21" s="30">
        <v>0</v>
      </c>
      <c r="M21" s="31">
        <v>0</v>
      </c>
      <c r="N21" s="32">
        <f t="shared" si="0"/>
        <v>0</v>
      </c>
      <c r="O21" s="37"/>
    </row>
    <row r="22" spans="2:18" ht="36" customHeight="1">
      <c r="B22" s="214"/>
      <c r="C22" s="35"/>
      <c r="D22" s="169" t="s">
        <v>29</v>
      </c>
      <c r="E22" s="27" t="s">
        <v>30</v>
      </c>
      <c r="F22" s="44"/>
      <c r="G22" s="44"/>
      <c r="H22" s="45"/>
      <c r="I22" s="45"/>
      <c r="J22" s="30">
        <v>0</v>
      </c>
      <c r="K22" s="30">
        <v>0</v>
      </c>
      <c r="L22" s="30">
        <v>0</v>
      </c>
      <c r="M22" s="31">
        <v>0</v>
      </c>
      <c r="N22" s="32">
        <f t="shared" si="0"/>
        <v>0</v>
      </c>
      <c r="O22" s="37"/>
    </row>
    <row r="23" spans="2:18" ht="40.5">
      <c r="B23" s="214"/>
      <c r="C23" s="117"/>
      <c r="D23" s="169" t="s">
        <v>31</v>
      </c>
      <c r="E23" s="27" t="s">
        <v>32</v>
      </c>
      <c r="F23" s="114"/>
      <c r="G23" s="114"/>
      <c r="H23" s="115"/>
      <c r="I23" s="115"/>
      <c r="J23" s="30">
        <v>0</v>
      </c>
      <c r="K23" s="30">
        <v>0</v>
      </c>
      <c r="L23" s="30">
        <v>0</v>
      </c>
      <c r="M23" s="31">
        <v>0</v>
      </c>
      <c r="N23" s="32">
        <f t="shared" si="0"/>
        <v>0</v>
      </c>
      <c r="O23" s="37"/>
    </row>
    <row r="24" spans="2:18" ht="140.25" customHeight="1">
      <c r="B24" s="214">
        <v>1</v>
      </c>
      <c r="C24" s="204" t="s">
        <v>121</v>
      </c>
      <c r="D24" s="169" t="s">
        <v>33</v>
      </c>
      <c r="E24" s="27" t="s">
        <v>34</v>
      </c>
      <c r="F24" s="114" t="s">
        <v>120</v>
      </c>
      <c r="G24" s="114" t="s">
        <v>72</v>
      </c>
      <c r="H24" s="116">
        <v>44836</v>
      </c>
      <c r="I24" s="116">
        <v>44836</v>
      </c>
      <c r="J24" s="30">
        <v>21500</v>
      </c>
      <c r="K24" s="30">
        <v>0</v>
      </c>
      <c r="L24" s="30">
        <v>0</v>
      </c>
      <c r="M24" s="31">
        <v>0</v>
      </c>
      <c r="N24" s="32">
        <f t="shared" si="0"/>
        <v>21500</v>
      </c>
      <c r="O24" s="37"/>
    </row>
    <row r="25" spans="2:18" ht="261.75" customHeight="1">
      <c r="B25" s="214">
        <v>2</v>
      </c>
      <c r="C25" s="204" t="s">
        <v>122</v>
      </c>
      <c r="D25" s="169" t="s">
        <v>35</v>
      </c>
      <c r="E25" s="27" t="s">
        <v>36</v>
      </c>
      <c r="F25" s="114" t="s">
        <v>120</v>
      </c>
      <c r="G25" s="114" t="s">
        <v>72</v>
      </c>
      <c r="H25" s="29">
        <v>44848</v>
      </c>
      <c r="I25" s="29">
        <v>44850</v>
      </c>
      <c r="J25" s="30">
        <v>70950</v>
      </c>
      <c r="K25" s="30">
        <v>0</v>
      </c>
      <c r="L25" s="30">
        <v>0</v>
      </c>
      <c r="M25" s="31">
        <v>0</v>
      </c>
      <c r="N25" s="32">
        <f t="shared" si="0"/>
        <v>70950</v>
      </c>
      <c r="O25" s="37"/>
    </row>
    <row r="26" spans="2:18" ht="56.25" customHeight="1">
      <c r="B26" s="214"/>
      <c r="C26" s="46"/>
      <c r="D26" s="169" t="s">
        <v>37</v>
      </c>
      <c r="E26" s="27" t="s">
        <v>38</v>
      </c>
      <c r="F26" s="44"/>
      <c r="G26" s="44"/>
      <c r="H26" s="29"/>
      <c r="I26" s="29"/>
      <c r="J26" s="30">
        <v>0</v>
      </c>
      <c r="K26" s="30">
        <v>0</v>
      </c>
      <c r="L26" s="30">
        <v>0</v>
      </c>
      <c r="M26" s="31">
        <v>0</v>
      </c>
      <c r="N26" s="32">
        <f t="shared" si="0"/>
        <v>0</v>
      </c>
      <c r="O26" s="50"/>
    </row>
    <row r="27" spans="2:18" ht="221.25" customHeight="1">
      <c r="B27" s="213">
        <v>3</v>
      </c>
      <c r="C27" s="204" t="s">
        <v>123</v>
      </c>
      <c r="D27" s="169" t="s">
        <v>39</v>
      </c>
      <c r="E27" s="27" t="s">
        <v>40</v>
      </c>
      <c r="F27" s="127" t="s">
        <v>106</v>
      </c>
      <c r="G27" s="217" t="s">
        <v>124</v>
      </c>
      <c r="H27" s="128">
        <v>44860</v>
      </c>
      <c r="I27" s="128">
        <v>44862</v>
      </c>
      <c r="J27" s="129">
        <v>22700</v>
      </c>
      <c r="K27" s="197">
        <v>0</v>
      </c>
      <c r="L27" s="129">
        <v>0</v>
      </c>
      <c r="M27" s="130">
        <v>0</v>
      </c>
      <c r="N27" s="187">
        <f>+SUM(J27:M27)</f>
        <v>22700</v>
      </c>
      <c r="O27" s="132"/>
    </row>
    <row r="28" spans="2:18" s="62" customFormat="1" ht="38.25" customHeight="1">
      <c r="B28" s="215"/>
      <c r="C28" s="57"/>
      <c r="D28" s="58"/>
      <c r="E28" s="57"/>
      <c r="F28" s="57"/>
      <c r="G28" s="57"/>
      <c r="H28" s="58"/>
      <c r="I28" s="58"/>
      <c r="J28" s="59">
        <f>SUM(J15:J27)</f>
        <v>115150</v>
      </c>
      <c r="K28" s="59">
        <f>+Sept!K28</f>
        <v>138600</v>
      </c>
      <c r="L28" s="59">
        <f>+Sept!L28</f>
        <v>176400</v>
      </c>
      <c r="M28" s="59">
        <f>SUM(M15:M27)</f>
        <v>0</v>
      </c>
      <c r="N28" s="60">
        <f>+SUM(J28:M28)</f>
        <v>430150</v>
      </c>
      <c r="O28" s="61"/>
    </row>
    <row r="29" spans="2:18" s="62" customFormat="1" ht="38.25" customHeight="1">
      <c r="B29" s="216"/>
      <c r="C29" s="198"/>
      <c r="F29" s="198"/>
      <c r="G29" s="249" t="s">
        <v>104</v>
      </c>
      <c r="H29" s="249"/>
      <c r="I29" s="249"/>
      <c r="J29" s="66"/>
      <c r="K29" s="66"/>
      <c r="L29" s="66"/>
      <c r="M29" s="66"/>
      <c r="N29" s="66"/>
      <c r="O29" s="67"/>
    </row>
    <row r="30" spans="2:18" s="62" customFormat="1" ht="38.25" customHeight="1">
      <c r="B30" s="216"/>
      <c r="C30" s="198"/>
      <c r="F30" s="198"/>
      <c r="G30" s="167">
        <v>1</v>
      </c>
      <c r="H30" s="248" t="s">
        <v>97</v>
      </c>
      <c r="I30" s="248"/>
      <c r="J30" s="66"/>
      <c r="K30" s="66"/>
      <c r="L30" s="66"/>
      <c r="M30" s="66"/>
      <c r="N30" s="66"/>
      <c r="O30" s="67"/>
    </row>
    <row r="31" spans="2:18" s="62" customFormat="1" ht="38.25" customHeight="1">
      <c r="B31" s="216"/>
      <c r="C31" s="198"/>
      <c r="F31" s="198"/>
      <c r="G31" s="167">
        <v>2</v>
      </c>
      <c r="H31" s="248" t="s">
        <v>98</v>
      </c>
      <c r="I31" s="248"/>
      <c r="J31" s="66"/>
      <c r="K31" s="66"/>
      <c r="L31" s="66"/>
      <c r="M31" s="66"/>
      <c r="N31" s="66"/>
      <c r="O31" s="67"/>
    </row>
    <row r="32" spans="2:18" s="62" customFormat="1" ht="38.25" customHeight="1">
      <c r="B32" s="216"/>
      <c r="C32" s="198"/>
      <c r="F32" s="198"/>
      <c r="G32" s="167">
        <v>3</v>
      </c>
      <c r="H32" s="248" t="s">
        <v>99</v>
      </c>
      <c r="I32" s="248"/>
      <c r="J32" s="66"/>
      <c r="K32" s="66"/>
      <c r="L32" s="66"/>
      <c r="M32" s="66"/>
      <c r="N32" s="66"/>
      <c r="O32" s="67"/>
    </row>
    <row r="33" spans="2:15" s="62" customFormat="1" ht="38.25" customHeight="1">
      <c r="B33" s="216"/>
      <c r="C33" s="198"/>
      <c r="F33" s="198"/>
      <c r="G33" s="167">
        <v>4</v>
      </c>
      <c r="H33" s="248" t="s">
        <v>100</v>
      </c>
      <c r="I33" s="248"/>
      <c r="J33" s="66"/>
      <c r="K33" s="66"/>
      <c r="L33" s="66"/>
      <c r="M33" s="66"/>
      <c r="N33" s="66"/>
      <c r="O33" s="67"/>
    </row>
    <row r="34" spans="2:15" s="62" customFormat="1" ht="38.25" customHeight="1">
      <c r="B34" s="216"/>
      <c r="C34" s="198"/>
      <c r="F34" s="198"/>
      <c r="G34" s="167">
        <v>5</v>
      </c>
      <c r="H34" s="248" t="s">
        <v>101</v>
      </c>
      <c r="I34" s="248"/>
      <c r="J34" s="66"/>
      <c r="K34" s="66"/>
      <c r="L34" s="66"/>
      <c r="M34" s="66"/>
      <c r="N34" s="66"/>
      <c r="O34" s="67"/>
    </row>
    <row r="35" spans="2:15" s="62" customFormat="1" ht="38.25" customHeight="1">
      <c r="B35" s="216"/>
      <c r="C35" s="196" t="s">
        <v>41</v>
      </c>
      <c r="D35" s="65"/>
      <c r="E35" s="196" t="s">
        <v>41</v>
      </c>
      <c r="F35" s="198"/>
      <c r="G35" s="235" t="s">
        <v>41</v>
      </c>
      <c r="H35" s="235"/>
      <c r="I35" s="65"/>
      <c r="J35" s="235" t="s">
        <v>41</v>
      </c>
      <c r="K35" s="235"/>
      <c r="L35" s="66"/>
      <c r="M35" s="66"/>
      <c r="N35" s="66"/>
      <c r="O35" s="67"/>
    </row>
    <row r="36" spans="2:15" s="62" customFormat="1" ht="38.25" customHeight="1">
      <c r="B36" s="216"/>
      <c r="C36" s="198"/>
      <c r="D36" s="65"/>
      <c r="E36" s="198"/>
      <c r="F36" s="198"/>
      <c r="G36" s="198"/>
      <c r="H36" s="65"/>
      <c r="I36" s="65"/>
      <c r="J36" s="66"/>
      <c r="K36" s="66"/>
      <c r="L36" s="66"/>
      <c r="M36" s="66"/>
      <c r="N36" s="66"/>
      <c r="O36" s="67"/>
    </row>
    <row r="37" spans="2:15" s="7" customFormat="1" ht="38.25" customHeight="1">
      <c r="B37" s="216"/>
      <c r="C37" s="71"/>
      <c r="D37" s="72"/>
      <c r="E37" s="71"/>
      <c r="F37" s="71"/>
      <c r="G37" s="71"/>
      <c r="H37" s="72"/>
      <c r="I37" s="72"/>
      <c r="J37" s="72"/>
      <c r="K37" s="72"/>
      <c r="L37" s="72"/>
      <c r="M37" s="68"/>
      <c r="N37" s="68"/>
      <c r="O37" s="73"/>
    </row>
    <row r="38" spans="2:15" ht="38.25" customHeight="1">
      <c r="B38" s="207"/>
      <c r="C38" s="74"/>
      <c r="D38" s="7"/>
      <c r="E38" s="74"/>
      <c r="F38" s="7"/>
      <c r="G38" s="74"/>
      <c r="H38" s="74"/>
      <c r="I38" s="7"/>
      <c r="J38" s="7"/>
      <c r="K38" s="236"/>
      <c r="L38" s="236"/>
      <c r="M38" s="236"/>
      <c r="N38" s="75"/>
      <c r="O38" s="8"/>
    </row>
    <row r="39" spans="2:15" s="79" customFormat="1" ht="63.75" customHeight="1">
      <c r="B39" s="207"/>
      <c r="C39" s="194" t="s">
        <v>42</v>
      </c>
      <c r="D39" s="194"/>
      <c r="E39" s="194" t="s">
        <v>42</v>
      </c>
      <c r="F39" s="194"/>
      <c r="G39" s="230" t="s">
        <v>42</v>
      </c>
      <c r="H39" s="230"/>
      <c r="I39" s="194"/>
      <c r="J39" s="194"/>
      <c r="K39" s="237" t="s">
        <v>42</v>
      </c>
      <c r="L39" s="237"/>
      <c r="M39" s="237"/>
      <c r="N39" s="194"/>
      <c r="O39" s="78"/>
    </row>
    <row r="40" spans="2:15" s="79" customFormat="1" ht="63.75" customHeight="1">
      <c r="B40" s="207"/>
      <c r="C40" s="194" t="s">
        <v>43</v>
      </c>
      <c r="D40" s="80"/>
      <c r="E40" s="194" t="s">
        <v>44</v>
      </c>
      <c r="F40" s="80"/>
      <c r="G40" s="80" t="s">
        <v>45</v>
      </c>
      <c r="H40" s="80"/>
      <c r="I40" s="194"/>
      <c r="J40" s="194"/>
      <c r="K40" s="230" t="s">
        <v>46</v>
      </c>
      <c r="L40" s="230"/>
      <c r="M40" s="230"/>
      <c r="N40" s="80"/>
      <c r="O40" s="81"/>
    </row>
    <row r="41" spans="2:15" s="79" customFormat="1" ht="63.75" customHeight="1">
      <c r="B41" s="86"/>
      <c r="C41" s="195" t="s">
        <v>47</v>
      </c>
      <c r="D41" s="84"/>
      <c r="E41" s="195" t="s">
        <v>48</v>
      </c>
      <c r="F41" s="84"/>
      <c r="G41" s="84" t="s">
        <v>49</v>
      </c>
      <c r="H41" s="84"/>
      <c r="I41" s="195"/>
      <c r="J41" s="195"/>
      <c r="K41" s="231" t="s">
        <v>50</v>
      </c>
      <c r="L41" s="231"/>
      <c r="M41" s="231"/>
      <c r="N41" s="84"/>
      <c r="O41" s="85"/>
    </row>
    <row r="42" spans="2:15" s="152" customFormat="1" ht="38.25" customHeight="1">
      <c r="B42" s="151"/>
    </row>
    <row r="43" spans="2:15" ht="33" customHeight="1"/>
  </sheetData>
  <mergeCells count="20">
    <mergeCell ref="K40:M40"/>
    <mergeCell ref="K41:M41"/>
    <mergeCell ref="H34:I34"/>
    <mergeCell ref="G35:H35"/>
    <mergeCell ref="J35:K35"/>
    <mergeCell ref="K38:M38"/>
    <mergeCell ref="G39:H39"/>
    <mergeCell ref="K39:M39"/>
    <mergeCell ref="H33:I33"/>
    <mergeCell ref="B6:O6"/>
    <mergeCell ref="B7:O7"/>
    <mergeCell ref="B8:O8"/>
    <mergeCell ref="B9:O9"/>
    <mergeCell ref="B10:O10"/>
    <mergeCell ref="B11:O11"/>
    <mergeCell ref="K13:M13"/>
    <mergeCell ref="G29:I29"/>
    <mergeCell ref="H30:I30"/>
    <mergeCell ref="H31:I31"/>
    <mergeCell ref="H32:I32"/>
  </mergeCells>
  <printOptions horizontalCentered="1" verticalCentered="1"/>
  <pageMargins left="0" right="0" top="0" bottom="0" header="0.31496062992125984" footer="0.31496062992125984"/>
  <pageSetup scale="2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42"/>
  <sheetViews>
    <sheetView tabSelected="1" topLeftCell="A12" zoomScale="40" zoomScaleNormal="40" workbookViewId="0">
      <selection activeCell="C17" sqref="C17:C18"/>
    </sheetView>
  </sheetViews>
  <sheetFormatPr baseColWidth="10" defaultColWidth="9.140625" defaultRowHeight="25.5"/>
  <cols>
    <col min="1" max="1" width="9" style="2" customWidth="1"/>
    <col min="2" max="2" width="15" style="205" customWidth="1"/>
    <col min="3" max="3" width="159.28515625" style="2" customWidth="1"/>
    <col min="4" max="4" width="15.5703125" style="2" customWidth="1"/>
    <col min="5" max="5" width="84.85546875" style="2" customWidth="1"/>
    <col min="6" max="6" width="24.7109375" style="2" customWidth="1"/>
    <col min="7" max="7" width="38.7109375" style="2" customWidth="1"/>
    <col min="8" max="8" width="28.7109375" style="2" customWidth="1"/>
    <col min="9" max="9" width="27.28515625" style="2" bestFit="1"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2" spans="2:15">
      <c r="B2" s="206"/>
      <c r="C2" s="4"/>
      <c r="D2" s="4"/>
      <c r="E2" s="4"/>
      <c r="F2" s="4"/>
      <c r="G2" s="4"/>
      <c r="H2" s="4"/>
      <c r="I2" s="4"/>
      <c r="J2" s="4"/>
      <c r="K2" s="4"/>
      <c r="L2" s="4"/>
      <c r="M2" s="4"/>
      <c r="N2" s="4"/>
      <c r="O2" s="5"/>
    </row>
    <row r="3" spans="2:15">
      <c r="B3" s="207"/>
      <c r="C3" s="7"/>
      <c r="D3" s="7"/>
      <c r="E3" s="7"/>
      <c r="F3" s="7"/>
      <c r="G3" s="7"/>
      <c r="H3" s="7"/>
      <c r="I3" s="7"/>
      <c r="J3" s="7"/>
      <c r="K3" s="7"/>
      <c r="L3" s="7"/>
      <c r="M3" s="7"/>
      <c r="N3" s="7"/>
      <c r="O3" s="8"/>
    </row>
    <row r="4" spans="2:15">
      <c r="B4" s="207"/>
      <c r="C4" s="7"/>
      <c r="D4" s="7"/>
      <c r="E4" s="7"/>
      <c r="F4" s="7"/>
      <c r="G4" s="7"/>
      <c r="H4" s="7"/>
      <c r="I4" s="7"/>
      <c r="J4" s="7"/>
      <c r="K4" s="7"/>
      <c r="L4" s="7"/>
      <c r="M4" s="7"/>
      <c r="N4" s="7"/>
      <c r="O4" s="8"/>
    </row>
    <row r="5" spans="2:15">
      <c r="B5" s="207"/>
      <c r="C5" s="7"/>
      <c r="D5" s="7"/>
      <c r="E5" s="7"/>
      <c r="F5" s="7"/>
      <c r="G5" s="7"/>
      <c r="H5" s="7"/>
      <c r="I5" s="7"/>
      <c r="J5" s="7"/>
      <c r="K5" s="7"/>
      <c r="L5" s="7"/>
      <c r="M5" s="7"/>
      <c r="N5" s="7"/>
      <c r="O5" s="8"/>
    </row>
    <row r="6" spans="2:15" ht="23.25">
      <c r="B6" s="245" t="s">
        <v>0</v>
      </c>
      <c r="C6" s="246"/>
      <c r="D6" s="246"/>
      <c r="E6" s="246"/>
      <c r="F6" s="246"/>
      <c r="G6" s="246"/>
      <c r="H6" s="246"/>
      <c r="I6" s="246"/>
      <c r="J6" s="246"/>
      <c r="K6" s="246"/>
      <c r="L6" s="246"/>
      <c r="M6" s="246"/>
      <c r="N6" s="246"/>
      <c r="O6" s="247"/>
    </row>
    <row r="7" spans="2:15" ht="23.25">
      <c r="B7" s="245" t="s">
        <v>1</v>
      </c>
      <c r="C7" s="246"/>
      <c r="D7" s="246"/>
      <c r="E7" s="246"/>
      <c r="F7" s="246"/>
      <c r="G7" s="246"/>
      <c r="H7" s="246"/>
      <c r="I7" s="246"/>
      <c r="J7" s="246"/>
      <c r="K7" s="246"/>
      <c r="L7" s="246"/>
      <c r="M7" s="246"/>
      <c r="N7" s="246"/>
      <c r="O7" s="247"/>
    </row>
    <row r="8" spans="2:15" ht="30">
      <c r="B8" s="224" t="s">
        <v>2</v>
      </c>
      <c r="C8" s="225"/>
      <c r="D8" s="225"/>
      <c r="E8" s="225"/>
      <c r="F8" s="225"/>
      <c r="G8" s="225"/>
      <c r="H8" s="225"/>
      <c r="I8" s="225"/>
      <c r="J8" s="225"/>
      <c r="K8" s="225"/>
      <c r="L8" s="225"/>
      <c r="M8" s="225"/>
      <c r="N8" s="225"/>
      <c r="O8" s="226"/>
    </row>
    <row r="9" spans="2:15" ht="30">
      <c r="B9" s="224" t="s">
        <v>3</v>
      </c>
      <c r="C9" s="225"/>
      <c r="D9" s="225"/>
      <c r="E9" s="225"/>
      <c r="F9" s="225"/>
      <c r="G9" s="225"/>
      <c r="H9" s="225"/>
      <c r="I9" s="225"/>
      <c r="J9" s="225"/>
      <c r="K9" s="225"/>
      <c r="L9" s="225"/>
      <c r="M9" s="225"/>
      <c r="N9" s="225"/>
      <c r="O9" s="226"/>
    </row>
    <row r="10" spans="2:15" ht="30">
      <c r="B10" s="227" t="s">
        <v>69</v>
      </c>
      <c r="C10" s="228"/>
      <c r="D10" s="228"/>
      <c r="E10" s="228"/>
      <c r="F10" s="228"/>
      <c r="G10" s="228"/>
      <c r="H10" s="228"/>
      <c r="I10" s="228"/>
      <c r="J10" s="228"/>
      <c r="K10" s="228"/>
      <c r="L10" s="228"/>
      <c r="M10" s="228"/>
      <c r="N10" s="228"/>
      <c r="O10" s="229"/>
    </row>
    <row r="11" spans="2:15" ht="27.75">
      <c r="B11" s="218" t="s">
        <v>4</v>
      </c>
      <c r="C11" s="219"/>
      <c r="D11" s="219"/>
      <c r="E11" s="219"/>
      <c r="F11" s="219"/>
      <c r="G11" s="219"/>
      <c r="H11" s="219"/>
      <c r="I11" s="219"/>
      <c r="J11" s="219"/>
      <c r="K11" s="219"/>
      <c r="L11" s="219"/>
      <c r="M11" s="219"/>
      <c r="N11" s="219"/>
      <c r="O11" s="220"/>
    </row>
    <row r="12" spans="2:15" ht="27.75">
      <c r="B12" s="208"/>
      <c r="C12" s="10"/>
      <c r="D12" s="7"/>
      <c r="E12" s="7"/>
      <c r="F12" s="7"/>
      <c r="G12" s="7"/>
      <c r="H12" s="7"/>
      <c r="I12" s="7"/>
      <c r="J12" s="7"/>
      <c r="K12" s="7"/>
      <c r="L12" s="7"/>
      <c r="M12" s="7"/>
      <c r="N12" s="7"/>
      <c r="O12" s="8"/>
    </row>
    <row r="13" spans="2:15" s="15" customFormat="1" ht="45">
      <c r="B13" s="209"/>
      <c r="C13" s="112" t="s">
        <v>125</v>
      </c>
      <c r="D13" s="12"/>
      <c r="E13" s="13"/>
      <c r="F13" s="12"/>
      <c r="G13" s="12"/>
      <c r="H13" s="12"/>
      <c r="I13" s="12"/>
      <c r="J13" s="12"/>
      <c r="K13" s="232" t="s">
        <v>6</v>
      </c>
      <c r="L13" s="233"/>
      <c r="M13" s="234"/>
      <c r="N13" s="12"/>
      <c r="O13" s="14"/>
    </row>
    <row r="14" spans="2:15" ht="81">
      <c r="B14" s="251" t="s">
        <v>7</v>
      </c>
      <c r="C14" s="252" t="s">
        <v>8</v>
      </c>
      <c r="D14" s="210" t="s">
        <v>9</v>
      </c>
      <c r="E14" s="252" t="s">
        <v>10</v>
      </c>
      <c r="F14" s="252" t="s">
        <v>11</v>
      </c>
      <c r="G14" s="252" t="s">
        <v>12</v>
      </c>
      <c r="H14" s="252" t="s">
        <v>13</v>
      </c>
      <c r="I14" s="253" t="s">
        <v>14</v>
      </c>
      <c r="J14" s="140" t="s">
        <v>15</v>
      </c>
      <c r="K14" s="141" t="s">
        <v>76</v>
      </c>
      <c r="L14" s="142" t="s">
        <v>77</v>
      </c>
      <c r="M14" s="143" t="s">
        <v>16</v>
      </c>
      <c r="N14" s="144" t="s">
        <v>17</v>
      </c>
      <c r="O14" s="145" t="s">
        <v>18</v>
      </c>
    </row>
    <row r="15" spans="2:15" ht="30">
      <c r="B15" s="211"/>
      <c r="C15" s="46"/>
      <c r="D15" s="168" t="s">
        <v>19</v>
      </c>
      <c r="E15" s="27" t="s">
        <v>20</v>
      </c>
      <c r="F15" s="28"/>
      <c r="G15" s="28"/>
      <c r="H15" s="29"/>
      <c r="I15" s="29"/>
      <c r="J15" s="134">
        <v>0</v>
      </c>
      <c r="K15" s="134">
        <v>0</v>
      </c>
      <c r="L15" s="134">
        <v>0</v>
      </c>
      <c r="M15" s="135">
        <v>0</v>
      </c>
      <c r="N15" s="136">
        <f t="shared" ref="N15:N26" si="0">+SUM(J15:M15)</f>
        <v>0</v>
      </c>
      <c r="O15" s="33"/>
    </row>
    <row r="16" spans="2:15" ht="30">
      <c r="B16" s="212"/>
      <c r="C16" s="35"/>
      <c r="D16" s="169" t="s">
        <v>21</v>
      </c>
      <c r="E16" s="27" t="s">
        <v>22</v>
      </c>
      <c r="F16" s="28"/>
      <c r="G16" s="28"/>
      <c r="H16" s="29"/>
      <c r="I16" s="29"/>
      <c r="J16" s="30">
        <v>0</v>
      </c>
      <c r="K16" s="30">
        <v>0</v>
      </c>
      <c r="L16" s="30">
        <v>0</v>
      </c>
      <c r="M16" s="31">
        <v>0</v>
      </c>
      <c r="N16" s="32">
        <f t="shared" si="0"/>
        <v>0</v>
      </c>
      <c r="O16" s="37"/>
    </row>
    <row r="17" spans="2:18" ht="93">
      <c r="B17" s="213">
        <v>1</v>
      </c>
      <c r="C17" s="255" t="s">
        <v>126</v>
      </c>
      <c r="D17" s="169" t="s">
        <v>23</v>
      </c>
      <c r="E17" s="27" t="s">
        <v>24</v>
      </c>
      <c r="F17" s="114" t="s">
        <v>120</v>
      </c>
      <c r="G17" s="114" t="s">
        <v>72</v>
      </c>
      <c r="H17" s="128">
        <v>44881</v>
      </c>
      <c r="I17" s="128">
        <v>44885</v>
      </c>
      <c r="J17" s="30">
        <v>357800</v>
      </c>
      <c r="K17" s="256">
        <f>315000-L17-L18</f>
        <v>138600</v>
      </c>
      <c r="L17" s="30">
        <f>176400/2</f>
        <v>88200</v>
      </c>
      <c r="M17" s="31">
        <v>0</v>
      </c>
      <c r="N17" s="32">
        <f t="shared" si="0"/>
        <v>584600</v>
      </c>
      <c r="O17" s="37"/>
      <c r="R17" s="2">
        <f>+L17/2</f>
        <v>44100</v>
      </c>
    </row>
    <row r="18" spans="2:18" ht="93">
      <c r="B18" s="214">
        <v>2</v>
      </c>
      <c r="C18" s="255" t="s">
        <v>127</v>
      </c>
      <c r="D18" s="169" t="s">
        <v>23</v>
      </c>
      <c r="E18" s="27" t="s">
        <v>24</v>
      </c>
      <c r="F18" s="114" t="s">
        <v>120</v>
      </c>
      <c r="G18" s="114" t="s">
        <v>72</v>
      </c>
      <c r="H18" s="128">
        <v>44886</v>
      </c>
      <c r="I18" s="128">
        <v>44888</v>
      </c>
      <c r="J18" s="30">
        <v>37550</v>
      </c>
      <c r="K18" s="257"/>
      <c r="L18" s="30">
        <v>88200</v>
      </c>
      <c r="M18" s="31">
        <v>0</v>
      </c>
      <c r="N18" s="32">
        <f t="shared" si="0"/>
        <v>125750</v>
      </c>
      <c r="O18" s="37"/>
    </row>
    <row r="19" spans="2:18" ht="40.5">
      <c r="B19" s="214"/>
      <c r="C19" s="254"/>
      <c r="D19" s="169"/>
      <c r="E19" s="27" t="s">
        <v>24</v>
      </c>
      <c r="F19" s="127"/>
      <c r="G19" s="127"/>
      <c r="H19" s="41"/>
      <c r="I19" s="41"/>
      <c r="J19" s="30">
        <v>0</v>
      </c>
      <c r="K19" s="30" t="s">
        <v>128</v>
      </c>
      <c r="L19" s="30">
        <v>0</v>
      </c>
      <c r="M19" s="31">
        <v>0</v>
      </c>
      <c r="N19" s="32">
        <f t="shared" si="0"/>
        <v>0</v>
      </c>
      <c r="O19" s="37"/>
    </row>
    <row r="20" spans="2:18" ht="30">
      <c r="B20" s="214"/>
      <c r="C20" s="35"/>
      <c r="D20" s="169" t="s">
        <v>25</v>
      </c>
      <c r="E20" s="27" t="s">
        <v>26</v>
      </c>
      <c r="F20" s="28"/>
      <c r="G20" s="28"/>
      <c r="H20" s="29"/>
      <c r="I20" s="29"/>
      <c r="J20" s="30">
        <v>0</v>
      </c>
      <c r="K20" s="30">
        <v>0</v>
      </c>
      <c r="L20" s="30">
        <v>0</v>
      </c>
      <c r="M20" s="31">
        <v>0</v>
      </c>
      <c r="N20" s="32">
        <f t="shared" si="0"/>
        <v>0</v>
      </c>
      <c r="O20" s="37"/>
    </row>
    <row r="21" spans="2:18" ht="40.5">
      <c r="B21" s="214"/>
      <c r="C21" s="35"/>
      <c r="D21" s="169" t="s">
        <v>27</v>
      </c>
      <c r="E21" s="27" t="s">
        <v>28</v>
      </c>
      <c r="F21" s="44"/>
      <c r="G21" s="44"/>
      <c r="H21" s="45"/>
      <c r="I21" s="45"/>
      <c r="J21" s="30">
        <v>0</v>
      </c>
      <c r="K21" s="30">
        <v>0</v>
      </c>
      <c r="L21" s="30">
        <v>0</v>
      </c>
      <c r="M21" s="31">
        <v>0</v>
      </c>
      <c r="N21" s="32">
        <f t="shared" si="0"/>
        <v>0</v>
      </c>
      <c r="O21" s="37"/>
    </row>
    <row r="22" spans="2:18" ht="30">
      <c r="B22" s="214"/>
      <c r="C22" s="35"/>
      <c r="D22" s="169" t="s">
        <v>29</v>
      </c>
      <c r="E22" s="27" t="s">
        <v>30</v>
      </c>
      <c r="F22" s="44"/>
      <c r="G22" s="44"/>
      <c r="H22" s="45"/>
      <c r="I22" s="45"/>
      <c r="J22" s="30">
        <v>0</v>
      </c>
      <c r="K22" s="30">
        <v>0</v>
      </c>
      <c r="L22" s="30">
        <v>0</v>
      </c>
      <c r="M22" s="31">
        <v>0</v>
      </c>
      <c r="N22" s="32">
        <f t="shared" si="0"/>
        <v>0</v>
      </c>
      <c r="O22" s="37"/>
    </row>
    <row r="23" spans="2:18" ht="40.5">
      <c r="B23" s="214"/>
      <c r="C23" s="117"/>
      <c r="D23" s="169" t="s">
        <v>31</v>
      </c>
      <c r="E23" s="27" t="s">
        <v>32</v>
      </c>
      <c r="F23" s="114"/>
      <c r="G23" s="114"/>
      <c r="H23" s="115"/>
      <c r="I23" s="115"/>
      <c r="J23" s="30">
        <v>0</v>
      </c>
      <c r="K23" s="30">
        <v>0</v>
      </c>
      <c r="L23" s="30">
        <v>0</v>
      </c>
      <c r="M23" s="31">
        <v>0</v>
      </c>
      <c r="N23" s="32">
        <f t="shared" ref="N23:N27" si="1">+SUM(J23:M23)</f>
        <v>0</v>
      </c>
      <c r="O23" s="37"/>
    </row>
    <row r="24" spans="2:18" ht="40.5">
      <c r="B24" s="214"/>
      <c r="C24" s="204"/>
      <c r="D24" s="169" t="s">
        <v>33</v>
      </c>
      <c r="E24" s="27" t="s">
        <v>34</v>
      </c>
      <c r="F24" s="114"/>
      <c r="G24" s="114"/>
      <c r="H24" s="116"/>
      <c r="I24" s="116"/>
      <c r="J24" s="30">
        <v>0</v>
      </c>
      <c r="K24" s="30">
        <v>0</v>
      </c>
      <c r="L24" s="30">
        <v>0</v>
      </c>
      <c r="M24" s="31">
        <v>0</v>
      </c>
      <c r="N24" s="32">
        <f t="shared" si="1"/>
        <v>0</v>
      </c>
      <c r="O24" s="37"/>
    </row>
    <row r="25" spans="2:18" ht="40.5">
      <c r="B25" s="214"/>
      <c r="C25" s="204"/>
      <c r="D25" s="169" t="s">
        <v>35</v>
      </c>
      <c r="E25" s="27" t="s">
        <v>36</v>
      </c>
      <c r="F25" s="114"/>
      <c r="G25" s="114"/>
      <c r="H25" s="29"/>
      <c r="I25" s="29"/>
      <c r="J25" s="30">
        <v>0</v>
      </c>
      <c r="K25" s="30">
        <v>0</v>
      </c>
      <c r="L25" s="30">
        <v>0</v>
      </c>
      <c r="M25" s="31">
        <v>0</v>
      </c>
      <c r="N25" s="32">
        <f t="shared" si="1"/>
        <v>0</v>
      </c>
      <c r="O25" s="37"/>
    </row>
    <row r="26" spans="2:18" ht="30">
      <c r="B26" s="214"/>
      <c r="C26" s="46"/>
      <c r="D26" s="169" t="s">
        <v>37</v>
      </c>
      <c r="E26" s="27" t="s">
        <v>38</v>
      </c>
      <c r="F26" s="44"/>
      <c r="G26" s="44"/>
      <c r="H26" s="29"/>
      <c r="I26" s="29"/>
      <c r="J26" s="30">
        <v>0</v>
      </c>
      <c r="K26" s="30">
        <v>0</v>
      </c>
      <c r="L26" s="30">
        <v>0</v>
      </c>
      <c r="M26" s="31">
        <v>0</v>
      </c>
      <c r="N26" s="32">
        <f t="shared" si="1"/>
        <v>0</v>
      </c>
      <c r="O26" s="37"/>
    </row>
    <row r="27" spans="2:18" ht="60.75">
      <c r="B27" s="213"/>
      <c r="C27" s="204"/>
      <c r="D27" s="169" t="s">
        <v>39</v>
      </c>
      <c r="E27" s="27" t="s">
        <v>40</v>
      </c>
      <c r="F27" s="127"/>
      <c r="G27" s="217"/>
      <c r="H27" s="128"/>
      <c r="I27" s="128"/>
      <c r="J27" s="30">
        <v>0</v>
      </c>
      <c r="K27" s="30">
        <v>0</v>
      </c>
      <c r="L27" s="30">
        <v>0</v>
      </c>
      <c r="M27" s="31">
        <v>0</v>
      </c>
      <c r="N27" s="32">
        <f t="shared" si="1"/>
        <v>0</v>
      </c>
      <c r="O27" s="37"/>
    </row>
    <row r="28" spans="2:18" s="62" customFormat="1" ht="30">
      <c r="B28" s="215"/>
      <c r="C28" s="57"/>
      <c r="D28" s="58"/>
      <c r="E28" s="57"/>
      <c r="F28" s="57"/>
      <c r="G28" s="57"/>
      <c r="H28" s="58"/>
      <c r="I28" s="58"/>
      <c r="J28" s="59">
        <f>SUM(J15:J27)</f>
        <v>395350</v>
      </c>
      <c r="K28" s="59">
        <f>SUM(K15:K27)</f>
        <v>138600</v>
      </c>
      <c r="L28" s="59">
        <f>SUM(L15:L27)</f>
        <v>176400</v>
      </c>
      <c r="M28" s="59">
        <f>SUM(M15:M27)</f>
        <v>0</v>
      </c>
      <c r="N28" s="60">
        <f>+SUM(J28:M28)</f>
        <v>710350</v>
      </c>
      <c r="O28" s="61"/>
    </row>
    <row r="29" spans="2:18" s="62" customFormat="1" ht="30">
      <c r="B29" s="216"/>
      <c r="C29" s="203"/>
      <c r="F29" s="203"/>
      <c r="G29" s="249" t="s">
        <v>104</v>
      </c>
      <c r="H29" s="249"/>
      <c r="I29" s="249"/>
      <c r="J29" s="66"/>
      <c r="K29" s="66"/>
      <c r="L29" s="66"/>
      <c r="M29" s="66"/>
      <c r="N29" s="66"/>
      <c r="O29" s="67"/>
    </row>
    <row r="30" spans="2:18" s="62" customFormat="1" ht="30">
      <c r="B30" s="216"/>
      <c r="C30" s="203"/>
      <c r="F30" s="203"/>
      <c r="G30" s="167">
        <v>1</v>
      </c>
      <c r="H30" s="248" t="s">
        <v>97</v>
      </c>
      <c r="I30" s="248"/>
      <c r="J30" s="66"/>
      <c r="K30" s="66"/>
      <c r="L30" s="66"/>
      <c r="M30" s="66"/>
      <c r="N30" s="66"/>
      <c r="O30" s="67"/>
    </row>
    <row r="31" spans="2:18" s="62" customFormat="1" ht="30">
      <c r="B31" s="216"/>
      <c r="C31" s="203"/>
      <c r="F31" s="203"/>
      <c r="G31" s="167">
        <v>2</v>
      </c>
      <c r="H31" s="248" t="s">
        <v>98</v>
      </c>
      <c r="I31" s="248"/>
      <c r="J31" s="66"/>
      <c r="K31" s="66"/>
      <c r="L31" s="66"/>
      <c r="M31" s="66"/>
      <c r="N31" s="66"/>
      <c r="O31" s="67"/>
    </row>
    <row r="32" spans="2:18" s="62" customFormat="1" ht="30">
      <c r="B32" s="216"/>
      <c r="C32" s="203"/>
      <c r="F32" s="203"/>
      <c r="G32" s="167">
        <v>3</v>
      </c>
      <c r="H32" s="248" t="s">
        <v>99</v>
      </c>
      <c r="I32" s="248"/>
      <c r="J32" s="66"/>
      <c r="K32" s="66"/>
      <c r="L32" s="66"/>
      <c r="M32" s="66"/>
      <c r="N32" s="66"/>
      <c r="O32" s="67"/>
    </row>
    <row r="33" spans="2:15" s="62" customFormat="1" ht="30">
      <c r="B33" s="216"/>
      <c r="C33" s="203"/>
      <c r="F33" s="203"/>
      <c r="G33" s="167">
        <v>4</v>
      </c>
      <c r="H33" s="248" t="s">
        <v>100</v>
      </c>
      <c r="I33" s="248"/>
      <c r="J33" s="66"/>
      <c r="K33" s="66"/>
      <c r="L33" s="66"/>
      <c r="M33" s="66"/>
      <c r="N33" s="66"/>
      <c r="O33" s="67"/>
    </row>
    <row r="34" spans="2:15" s="62" customFormat="1" ht="30">
      <c r="B34" s="216"/>
      <c r="C34" s="203"/>
      <c r="F34" s="203"/>
      <c r="G34" s="167">
        <v>5</v>
      </c>
      <c r="H34" s="248" t="s">
        <v>101</v>
      </c>
      <c r="I34" s="248"/>
      <c r="J34" s="66"/>
      <c r="K34" s="66"/>
      <c r="L34" s="66"/>
      <c r="M34" s="66"/>
      <c r="N34" s="66"/>
      <c r="O34" s="67"/>
    </row>
    <row r="35" spans="2:15" s="62" customFormat="1" ht="30">
      <c r="B35" s="216"/>
      <c r="C35" s="202" t="s">
        <v>41</v>
      </c>
      <c r="D35" s="65"/>
      <c r="E35" s="202" t="s">
        <v>41</v>
      </c>
      <c r="F35" s="203"/>
      <c r="G35" s="235" t="s">
        <v>41</v>
      </c>
      <c r="H35" s="235"/>
      <c r="I35" s="65"/>
      <c r="J35" s="235" t="s">
        <v>41</v>
      </c>
      <c r="K35" s="235"/>
      <c r="L35" s="66"/>
      <c r="M35" s="66"/>
      <c r="N35" s="66"/>
      <c r="O35" s="67"/>
    </row>
    <row r="36" spans="2:15" s="62" customFormat="1" ht="30">
      <c r="B36" s="216"/>
      <c r="C36" s="203"/>
      <c r="D36" s="65"/>
      <c r="E36" s="203"/>
      <c r="F36" s="203"/>
      <c r="G36" s="203"/>
      <c r="H36" s="65"/>
      <c r="I36" s="65"/>
      <c r="J36" s="66"/>
      <c r="K36" s="66"/>
      <c r="L36" s="66"/>
      <c r="M36" s="66"/>
      <c r="N36" s="66"/>
      <c r="O36" s="67"/>
    </row>
    <row r="37" spans="2:15" s="7" customFormat="1">
      <c r="B37" s="216"/>
      <c r="C37" s="71"/>
      <c r="D37" s="72"/>
      <c r="E37" s="71"/>
      <c r="F37" s="71"/>
      <c r="G37" s="71"/>
      <c r="H37" s="72"/>
      <c r="I37" s="72"/>
      <c r="J37" s="72"/>
      <c r="K37" s="72"/>
      <c r="L37" s="72"/>
      <c r="M37" s="68"/>
      <c r="N37" s="68"/>
      <c r="O37" s="73"/>
    </row>
    <row r="38" spans="2:15">
      <c r="B38" s="207"/>
      <c r="C38" s="74"/>
      <c r="D38" s="7"/>
      <c r="E38" s="74"/>
      <c r="F38" s="7"/>
      <c r="G38" s="74"/>
      <c r="H38" s="74"/>
      <c r="I38" s="7"/>
      <c r="J38" s="7"/>
      <c r="K38" s="236"/>
      <c r="L38" s="236"/>
      <c r="M38" s="236"/>
      <c r="N38" s="75"/>
      <c r="O38" s="8"/>
    </row>
    <row r="39" spans="2:15" s="79" customFormat="1" ht="27">
      <c r="B39" s="207"/>
      <c r="C39" s="200" t="s">
        <v>42</v>
      </c>
      <c r="D39" s="200"/>
      <c r="E39" s="200" t="s">
        <v>42</v>
      </c>
      <c r="F39" s="200"/>
      <c r="G39" s="230" t="s">
        <v>42</v>
      </c>
      <c r="H39" s="230"/>
      <c r="I39" s="200"/>
      <c r="J39" s="200"/>
      <c r="K39" s="237" t="s">
        <v>42</v>
      </c>
      <c r="L39" s="237"/>
      <c r="M39" s="237"/>
      <c r="N39" s="200"/>
      <c r="O39" s="78"/>
    </row>
    <row r="40" spans="2:15" s="79" customFormat="1" ht="27">
      <c r="B40" s="207"/>
      <c r="C40" s="200" t="s">
        <v>43</v>
      </c>
      <c r="D40" s="80"/>
      <c r="E40" s="200" t="s">
        <v>44</v>
      </c>
      <c r="F40" s="80"/>
      <c r="G40" s="80" t="s">
        <v>45</v>
      </c>
      <c r="H40" s="80"/>
      <c r="I40" s="200"/>
      <c r="J40" s="200"/>
      <c r="K40" s="230" t="s">
        <v>46</v>
      </c>
      <c r="L40" s="230"/>
      <c r="M40" s="230"/>
      <c r="N40" s="80"/>
      <c r="O40" s="81"/>
    </row>
    <row r="41" spans="2:15" s="79" customFormat="1" ht="27">
      <c r="B41" s="86"/>
      <c r="C41" s="201" t="s">
        <v>47</v>
      </c>
      <c r="D41" s="84"/>
      <c r="E41" s="201" t="s">
        <v>48</v>
      </c>
      <c r="F41" s="84"/>
      <c r="G41" s="84" t="s">
        <v>49</v>
      </c>
      <c r="H41" s="84"/>
      <c r="I41" s="201"/>
      <c r="J41" s="201"/>
      <c r="K41" s="231" t="s">
        <v>50</v>
      </c>
      <c r="L41" s="231"/>
      <c r="M41" s="231"/>
      <c r="N41" s="84"/>
      <c r="O41" s="85"/>
    </row>
    <row r="42" spans="2:15" s="152" customFormat="1">
      <c r="B42" s="151"/>
    </row>
  </sheetData>
  <mergeCells count="21">
    <mergeCell ref="K40:M40"/>
    <mergeCell ref="K41:M41"/>
    <mergeCell ref="K17:K18"/>
    <mergeCell ref="H34:I34"/>
    <mergeCell ref="G35:H35"/>
    <mergeCell ref="J35:K35"/>
    <mergeCell ref="K38:M38"/>
    <mergeCell ref="G39:H39"/>
    <mergeCell ref="K39:M39"/>
    <mergeCell ref="K13:M13"/>
    <mergeCell ref="G29:I29"/>
    <mergeCell ref="H30:I30"/>
    <mergeCell ref="H31:I31"/>
    <mergeCell ref="H32:I32"/>
    <mergeCell ref="H33:I33"/>
    <mergeCell ref="B6:O6"/>
    <mergeCell ref="B7:O7"/>
    <mergeCell ref="B8:O8"/>
    <mergeCell ref="B9:O9"/>
    <mergeCell ref="B10:O10"/>
    <mergeCell ref="B11:O11"/>
  </mergeCells>
  <printOptions horizontalCentered="1" verticalCentered="1"/>
  <pageMargins left="0" right="0" top="0" bottom="0" header="0.31496062992125984" footer="0.31496062992125984"/>
  <pageSetup scale="2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5:R19"/>
  <sheetViews>
    <sheetView topLeftCell="B9" workbookViewId="0">
      <selection activeCell="K16" sqref="K16"/>
    </sheetView>
  </sheetViews>
  <sheetFormatPr baseColWidth="10" defaultRowHeight="15"/>
  <cols>
    <col min="1" max="1" width="11.42578125" style="100"/>
    <col min="2" max="2" width="37.140625" style="97" customWidth="1"/>
    <col min="3" max="12" width="10.7109375" style="98" customWidth="1"/>
    <col min="13" max="13" width="12.42578125" style="98" bestFit="1" customWidth="1"/>
    <col min="14" max="14" width="10.7109375" style="98" customWidth="1"/>
    <col min="15" max="15" width="15.140625" style="99" customWidth="1"/>
    <col min="16" max="16384" width="11.42578125" style="100"/>
  </cols>
  <sheetData>
    <row r="5" spans="2:18" s="91" customFormat="1" ht="16.5">
      <c r="B5" s="250" t="s">
        <v>0</v>
      </c>
      <c r="C5" s="250"/>
      <c r="D5" s="250"/>
      <c r="E5" s="250"/>
      <c r="F5" s="250"/>
      <c r="G5" s="250"/>
      <c r="H5" s="250"/>
      <c r="I5" s="250"/>
      <c r="J5" s="250"/>
      <c r="K5" s="250"/>
      <c r="L5" s="250"/>
      <c r="M5" s="250"/>
      <c r="N5" s="250"/>
      <c r="O5" s="250"/>
      <c r="P5" s="90"/>
      <c r="Q5" s="90"/>
      <c r="R5" s="90"/>
    </row>
    <row r="6" spans="2:18" s="91" customFormat="1" ht="16.5">
      <c r="B6" s="250" t="s">
        <v>1</v>
      </c>
      <c r="C6" s="250"/>
      <c r="D6" s="250"/>
      <c r="E6" s="250"/>
      <c r="F6" s="250"/>
      <c r="G6" s="250"/>
      <c r="H6" s="250"/>
      <c r="I6" s="250"/>
      <c r="J6" s="250"/>
      <c r="K6" s="250"/>
      <c r="L6" s="250"/>
      <c r="M6" s="250"/>
      <c r="N6" s="250"/>
      <c r="O6" s="250"/>
      <c r="P6" s="90"/>
      <c r="Q6" s="90"/>
      <c r="R6" s="90"/>
    </row>
    <row r="7" spans="2:18" s="91" customFormat="1" ht="21">
      <c r="B7" s="250" t="s">
        <v>2</v>
      </c>
      <c r="C7" s="250"/>
      <c r="D7" s="250"/>
      <c r="E7" s="250"/>
      <c r="F7" s="250"/>
      <c r="G7" s="250"/>
      <c r="H7" s="250"/>
      <c r="I7" s="250"/>
      <c r="J7" s="250"/>
      <c r="K7" s="250"/>
      <c r="L7" s="250"/>
      <c r="M7" s="250"/>
      <c r="N7" s="250"/>
      <c r="O7" s="250"/>
      <c r="P7" s="92"/>
      <c r="Q7" s="92"/>
      <c r="R7" s="92"/>
    </row>
    <row r="8" spans="2:18" s="91" customFormat="1" ht="16.5">
      <c r="B8" s="93"/>
      <c r="C8" s="90"/>
      <c r="D8" s="90"/>
      <c r="E8" s="90"/>
      <c r="F8" s="90"/>
      <c r="G8" s="90"/>
      <c r="H8" s="90"/>
      <c r="I8" s="90"/>
      <c r="J8" s="90"/>
      <c r="K8" s="90"/>
      <c r="L8" s="90"/>
      <c r="M8" s="90"/>
      <c r="N8" s="90"/>
      <c r="O8" s="94"/>
      <c r="P8" s="90"/>
      <c r="Q8" s="90"/>
      <c r="R8" s="90"/>
    </row>
    <row r="9" spans="2:18" s="91" customFormat="1" ht="27">
      <c r="B9" s="250" t="s">
        <v>3</v>
      </c>
      <c r="C9" s="250"/>
      <c r="D9" s="250"/>
      <c r="E9" s="250"/>
      <c r="F9" s="250"/>
      <c r="G9" s="250"/>
      <c r="H9" s="250"/>
      <c r="I9" s="250"/>
      <c r="J9" s="250"/>
      <c r="K9" s="250"/>
      <c r="L9" s="250"/>
      <c r="M9" s="250"/>
      <c r="N9" s="250"/>
      <c r="O9" s="250"/>
      <c r="P9" s="95"/>
      <c r="Q9" s="95"/>
      <c r="R9" s="95"/>
    </row>
    <row r="10" spans="2:18" s="91" customFormat="1" ht="28.5">
      <c r="B10" s="250" t="s">
        <v>51</v>
      </c>
      <c r="C10" s="250"/>
      <c r="D10" s="250"/>
      <c r="E10" s="250"/>
      <c r="F10" s="250"/>
      <c r="G10" s="250"/>
      <c r="H10" s="250"/>
      <c r="I10" s="250"/>
      <c r="J10" s="250"/>
      <c r="K10" s="250"/>
      <c r="L10" s="250"/>
      <c r="M10" s="250"/>
      <c r="N10" s="250"/>
      <c r="O10" s="250"/>
      <c r="P10" s="96"/>
      <c r="Q10" s="96"/>
      <c r="R10" s="96"/>
    </row>
    <row r="11" spans="2:18">
      <c r="C11" s="98">
        <v>315000</v>
      </c>
      <c r="D11" s="98">
        <v>315000</v>
      </c>
      <c r="E11" s="98">
        <v>315000</v>
      </c>
      <c r="F11" s="98">
        <v>315000</v>
      </c>
      <c r="G11" s="98">
        <v>315000</v>
      </c>
      <c r="H11" s="98">
        <v>315000</v>
      </c>
      <c r="I11" s="98">
        <v>315000</v>
      </c>
      <c r="J11" s="98">
        <v>315000</v>
      </c>
      <c r="K11" s="98">
        <v>315000</v>
      </c>
      <c r="L11" s="98">
        <v>315000</v>
      </c>
      <c r="M11" s="98">
        <v>315000</v>
      </c>
      <c r="N11" s="98">
        <v>315000</v>
      </c>
      <c r="O11" s="99">
        <f>SUM(C11:N11)</f>
        <v>3780000</v>
      </c>
    </row>
    <row r="12" spans="2:18" s="103" customFormat="1" ht="30.75" thickBot="1">
      <c r="B12" s="101" t="s">
        <v>52</v>
      </c>
      <c r="C12" s="102" t="s">
        <v>53</v>
      </c>
      <c r="D12" s="102" t="s">
        <v>54</v>
      </c>
      <c r="E12" s="102" t="s">
        <v>55</v>
      </c>
      <c r="F12" s="102" t="s">
        <v>56</v>
      </c>
      <c r="G12" s="102" t="s">
        <v>57</v>
      </c>
      <c r="H12" s="102" t="s">
        <v>58</v>
      </c>
      <c r="I12" s="102" t="s">
        <v>59</v>
      </c>
      <c r="J12" s="102" t="s">
        <v>60</v>
      </c>
      <c r="K12" s="102" t="s">
        <v>61</v>
      </c>
      <c r="L12" s="102" t="s">
        <v>62</v>
      </c>
      <c r="M12" s="102" t="s">
        <v>63</v>
      </c>
      <c r="N12" s="102" t="s">
        <v>64</v>
      </c>
      <c r="O12" s="99"/>
    </row>
    <row r="13" spans="2:18" s="107" customFormat="1" ht="33" customHeight="1" thickTop="1">
      <c r="B13" s="104" t="s">
        <v>65</v>
      </c>
      <c r="C13" s="105">
        <v>315000</v>
      </c>
      <c r="D13" s="105">
        <v>315000</v>
      </c>
      <c r="E13" s="105">
        <f>315000-E14</f>
        <v>158900</v>
      </c>
      <c r="F13" s="105">
        <f>315000-F14</f>
        <v>168200</v>
      </c>
      <c r="G13" s="105">
        <f>315000-G14</f>
        <v>168200</v>
      </c>
      <c r="H13" s="105">
        <f t="shared" ref="H13:J13" si="0">315000-H14</f>
        <v>168200</v>
      </c>
      <c r="I13" s="105">
        <f t="shared" si="0"/>
        <v>170700</v>
      </c>
      <c r="J13" s="105">
        <f t="shared" si="0"/>
        <v>170700</v>
      </c>
      <c r="K13" s="105">
        <f>315000-K14</f>
        <v>257950</v>
      </c>
      <c r="L13" s="105"/>
      <c r="M13" s="105"/>
      <c r="N13" s="105"/>
      <c r="O13" s="106">
        <f>SUM(C13:N13)</f>
        <v>1892850</v>
      </c>
    </row>
    <row r="14" spans="2:18" s="107" customFormat="1" ht="33" customHeight="1">
      <c r="B14" s="104" t="s">
        <v>66</v>
      </c>
      <c r="C14" s="105">
        <v>0</v>
      </c>
      <c r="D14" s="105">
        <v>0</v>
      </c>
      <c r="E14" s="105">
        <v>156100</v>
      </c>
      <c r="F14" s="105">
        <v>146800</v>
      </c>
      <c r="G14" s="105">
        <v>146800</v>
      </c>
      <c r="H14" s="105">
        <v>146800</v>
      </c>
      <c r="I14" s="105">
        <v>144300</v>
      </c>
      <c r="J14" s="105">
        <v>144300</v>
      </c>
      <c r="K14" s="105">
        <v>57050</v>
      </c>
      <c r="L14" s="105"/>
      <c r="M14" s="105"/>
      <c r="N14" s="105"/>
      <c r="O14" s="106">
        <f t="shared" ref="O14" si="1">SUM(C14:N14)</f>
        <v>942150</v>
      </c>
    </row>
    <row r="15" spans="2:18" s="111" customFormat="1" ht="12.75">
      <c r="B15" s="108" t="s">
        <v>67</v>
      </c>
      <c r="C15" s="109">
        <f t="shared" ref="C15:N15" si="2">SUM(C13:C14)</f>
        <v>315000</v>
      </c>
      <c r="D15" s="109">
        <f t="shared" si="2"/>
        <v>315000</v>
      </c>
      <c r="E15" s="109">
        <f t="shared" si="2"/>
        <v>315000</v>
      </c>
      <c r="F15" s="109">
        <f t="shared" si="2"/>
        <v>315000</v>
      </c>
      <c r="G15" s="109">
        <f t="shared" si="2"/>
        <v>315000</v>
      </c>
      <c r="H15" s="109">
        <f t="shared" si="2"/>
        <v>315000</v>
      </c>
      <c r="I15" s="109">
        <f t="shared" si="2"/>
        <v>315000</v>
      </c>
      <c r="J15" s="109">
        <f t="shared" si="2"/>
        <v>315000</v>
      </c>
      <c r="K15" s="109">
        <f t="shared" si="2"/>
        <v>315000</v>
      </c>
      <c r="L15" s="109">
        <f t="shared" si="2"/>
        <v>0</v>
      </c>
      <c r="M15" s="109">
        <f t="shared" si="2"/>
        <v>0</v>
      </c>
      <c r="N15" s="109">
        <f t="shared" si="2"/>
        <v>0</v>
      </c>
      <c r="O15" s="110">
        <f>SUM(C15:N15)</f>
        <v>2835000</v>
      </c>
    </row>
    <row r="16" spans="2:18">
      <c r="O16" s="99" t="s">
        <v>68</v>
      </c>
    </row>
    <row r="19" spans="13:13">
      <c r="M19" s="98">
        <f>315000*9</f>
        <v>2835000</v>
      </c>
    </row>
  </sheetData>
  <mergeCells count="5">
    <mergeCell ref="B5:O5"/>
    <mergeCell ref="B6:O6"/>
    <mergeCell ref="B7:O7"/>
    <mergeCell ref="B9:O9"/>
    <mergeCell ref="B10:O10"/>
  </mergeCells>
  <printOptions horizontalCentered="1" verticalCentered="1"/>
  <pageMargins left="0.70866141732283472" right="0.70866141732283472" top="0.74803149606299213" bottom="0.74803149606299213" header="0.31496062992125984" footer="0.31496062992125984"/>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B10" zoomScale="40" zoomScaleNormal="40" workbookViewId="0">
      <selection activeCell="C20" sqref="C20"/>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15.75">
      <c r="B6" s="221" t="s">
        <v>0</v>
      </c>
      <c r="C6" s="222"/>
      <c r="D6" s="222"/>
      <c r="E6" s="222"/>
      <c r="F6" s="222"/>
      <c r="G6" s="222"/>
      <c r="H6" s="222"/>
      <c r="I6" s="222"/>
      <c r="J6" s="222"/>
      <c r="K6" s="222"/>
      <c r="L6" s="222"/>
      <c r="M6" s="222"/>
      <c r="N6" s="222"/>
      <c r="O6" s="223"/>
    </row>
    <row r="7" spans="2:15" ht="15.75">
      <c r="B7" s="221" t="s">
        <v>1</v>
      </c>
      <c r="C7" s="222"/>
      <c r="D7" s="222"/>
      <c r="E7" s="222"/>
      <c r="F7" s="222"/>
      <c r="G7" s="222"/>
      <c r="H7" s="222"/>
      <c r="I7" s="222"/>
      <c r="J7" s="222"/>
      <c r="K7" s="222"/>
      <c r="L7" s="222"/>
      <c r="M7" s="222"/>
      <c r="N7" s="222"/>
      <c r="O7" s="223"/>
    </row>
    <row r="8" spans="2:15" ht="30">
      <c r="B8" s="224" t="s">
        <v>2</v>
      </c>
      <c r="C8" s="225"/>
      <c r="D8" s="225"/>
      <c r="E8" s="225"/>
      <c r="F8" s="225"/>
      <c r="G8" s="225"/>
      <c r="H8" s="225"/>
      <c r="I8" s="225"/>
      <c r="J8" s="225"/>
      <c r="K8" s="225"/>
      <c r="L8" s="225"/>
      <c r="M8" s="225"/>
      <c r="N8" s="225"/>
      <c r="O8" s="226"/>
    </row>
    <row r="9" spans="2:15" ht="30">
      <c r="B9" s="224" t="s">
        <v>3</v>
      </c>
      <c r="C9" s="225"/>
      <c r="D9" s="225"/>
      <c r="E9" s="225"/>
      <c r="F9" s="225"/>
      <c r="G9" s="225"/>
      <c r="H9" s="225"/>
      <c r="I9" s="225"/>
      <c r="J9" s="225"/>
      <c r="K9" s="225"/>
      <c r="L9" s="225"/>
      <c r="M9" s="225"/>
      <c r="N9" s="225"/>
      <c r="O9" s="226"/>
    </row>
    <row r="10" spans="2:15" ht="30">
      <c r="B10" s="227" t="s">
        <v>69</v>
      </c>
      <c r="C10" s="228"/>
      <c r="D10" s="228"/>
      <c r="E10" s="228"/>
      <c r="F10" s="228"/>
      <c r="G10" s="228"/>
      <c r="H10" s="228"/>
      <c r="I10" s="228"/>
      <c r="J10" s="228"/>
      <c r="K10" s="228"/>
      <c r="L10" s="228"/>
      <c r="M10" s="228"/>
      <c r="N10" s="228"/>
      <c r="O10" s="229"/>
    </row>
    <row r="11" spans="2:15" ht="27.75">
      <c r="B11" s="218" t="s">
        <v>4</v>
      </c>
      <c r="C11" s="219"/>
      <c r="D11" s="219"/>
      <c r="E11" s="219"/>
      <c r="F11" s="219"/>
      <c r="G11" s="219"/>
      <c r="H11" s="219"/>
      <c r="I11" s="219"/>
      <c r="J11" s="219"/>
      <c r="K11" s="219"/>
      <c r="L11" s="219"/>
      <c r="M11" s="219"/>
      <c r="N11" s="219"/>
      <c r="O11" s="220"/>
    </row>
    <row r="12" spans="2:15" ht="27.75">
      <c r="B12" s="9"/>
      <c r="C12" s="10" t="s">
        <v>5</v>
      </c>
      <c r="D12" s="7"/>
      <c r="E12" s="7"/>
      <c r="F12" s="7"/>
      <c r="G12" s="7"/>
      <c r="H12" s="7"/>
      <c r="I12" s="7"/>
      <c r="J12" s="7"/>
      <c r="K12" s="7"/>
      <c r="L12" s="7"/>
      <c r="M12" s="7"/>
      <c r="N12" s="7"/>
      <c r="O12" s="8"/>
    </row>
    <row r="13" spans="2:15" s="15" customFormat="1" ht="45">
      <c r="B13" s="11"/>
      <c r="C13" s="112">
        <v>44593</v>
      </c>
      <c r="D13" s="12"/>
      <c r="E13" s="13"/>
      <c r="F13" s="12"/>
      <c r="G13" s="12"/>
      <c r="H13" s="12"/>
      <c r="I13" s="12"/>
      <c r="J13" s="12"/>
      <c r="K13" s="232" t="s">
        <v>6</v>
      </c>
      <c r="L13" s="233"/>
      <c r="M13" s="234"/>
      <c r="N13" s="12"/>
      <c r="O13" s="14"/>
    </row>
    <row r="14" spans="2:15" ht="99.75" customHeight="1">
      <c r="B14" s="16" t="s">
        <v>7</v>
      </c>
      <c r="C14" s="17" t="s">
        <v>8</v>
      </c>
      <c r="D14" s="16" t="s">
        <v>9</v>
      </c>
      <c r="E14" s="17" t="s">
        <v>10</v>
      </c>
      <c r="F14" s="17" t="s">
        <v>11</v>
      </c>
      <c r="G14" s="17" t="s">
        <v>12</v>
      </c>
      <c r="H14" s="17" t="s">
        <v>13</v>
      </c>
      <c r="I14" s="18" t="s">
        <v>14</v>
      </c>
      <c r="J14" s="19" t="s">
        <v>15</v>
      </c>
      <c r="K14" s="20" t="s">
        <v>76</v>
      </c>
      <c r="L14" s="20" t="s">
        <v>77</v>
      </c>
      <c r="M14" s="21" t="s">
        <v>16</v>
      </c>
      <c r="N14" s="22" t="s">
        <v>17</v>
      </c>
      <c r="O14" s="23" t="s">
        <v>18</v>
      </c>
    </row>
    <row r="15" spans="2:15" ht="69.75" customHeight="1">
      <c r="B15" s="24"/>
      <c r="C15" s="25"/>
      <c r="D15" s="26" t="s">
        <v>19</v>
      </c>
      <c r="E15" s="27" t="s">
        <v>20</v>
      </c>
      <c r="F15" s="28"/>
      <c r="G15" s="28"/>
      <c r="H15" s="29"/>
      <c r="I15" s="29"/>
      <c r="J15" s="30">
        <v>0</v>
      </c>
      <c r="K15" s="30">
        <v>0</v>
      </c>
      <c r="L15" s="30">
        <v>0</v>
      </c>
      <c r="M15" s="31">
        <v>0</v>
      </c>
      <c r="N15" s="32">
        <f t="shared" ref="N15:N28"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117" customHeight="1">
      <c r="B17" s="48">
        <v>3</v>
      </c>
      <c r="C17" s="121" t="s">
        <v>78</v>
      </c>
      <c r="D17" s="36" t="s">
        <v>23</v>
      </c>
      <c r="E17" s="27" t="s">
        <v>24</v>
      </c>
      <c r="F17" s="122" t="s">
        <v>72</v>
      </c>
      <c r="G17" s="122" t="s">
        <v>79</v>
      </c>
      <c r="H17" s="122">
        <v>44608</v>
      </c>
      <c r="I17" s="122">
        <v>44608</v>
      </c>
      <c r="J17" s="30">
        <v>7600</v>
      </c>
      <c r="K17" s="30">
        <v>0</v>
      </c>
      <c r="L17" s="30">
        <v>0</v>
      </c>
      <c r="M17" s="31">
        <v>0</v>
      </c>
      <c r="N17" s="32">
        <f t="shared" si="0"/>
        <v>7600</v>
      </c>
      <c r="O17" s="37" t="s">
        <v>80</v>
      </c>
      <c r="R17" s="2">
        <f>+L17/2</f>
        <v>0</v>
      </c>
    </row>
    <row r="18" spans="2:18" ht="63" customHeight="1">
      <c r="B18" s="38"/>
      <c r="C18" s="42"/>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ref="N22:N26" si="1">+SUM(J22:M22)</f>
        <v>0</v>
      </c>
      <c r="O22" s="37"/>
    </row>
    <row r="23" spans="2:18" ht="60.75">
      <c r="B23" s="43"/>
      <c r="C23" s="117"/>
      <c r="D23" s="113" t="s">
        <v>33</v>
      </c>
      <c r="E23" s="27" t="s">
        <v>34</v>
      </c>
      <c r="F23" s="114"/>
      <c r="G23" s="114"/>
      <c r="H23" s="116"/>
      <c r="I23" s="116"/>
      <c r="J23" s="30">
        <v>0</v>
      </c>
      <c r="K23" s="30">
        <v>0</v>
      </c>
      <c r="L23" s="30">
        <v>0</v>
      </c>
      <c r="M23" s="31">
        <v>0</v>
      </c>
      <c r="N23" s="32">
        <f t="shared" si="1"/>
        <v>0</v>
      </c>
      <c r="O23" s="37"/>
    </row>
    <row r="24" spans="2:18" ht="51" customHeight="1">
      <c r="B24" s="47"/>
      <c r="C24" s="46"/>
      <c r="D24" s="36" t="s">
        <v>35</v>
      </c>
      <c r="E24" s="27" t="s">
        <v>36</v>
      </c>
      <c r="F24" s="44"/>
      <c r="G24" s="44"/>
      <c r="H24" s="29"/>
      <c r="I24" s="29"/>
      <c r="J24" s="30">
        <v>0</v>
      </c>
      <c r="K24" s="30">
        <v>0</v>
      </c>
      <c r="L24" s="30">
        <v>0</v>
      </c>
      <c r="M24" s="31">
        <v>0</v>
      </c>
      <c r="N24" s="32">
        <f t="shared" si="1"/>
        <v>0</v>
      </c>
      <c r="O24" s="37"/>
    </row>
    <row r="25" spans="2:18" ht="56.25" customHeight="1">
      <c r="B25" s="43"/>
      <c r="C25" s="46"/>
      <c r="D25" s="36" t="s">
        <v>37</v>
      </c>
      <c r="E25" s="27" t="s">
        <v>38</v>
      </c>
      <c r="F25" s="44"/>
      <c r="G25" s="44"/>
      <c r="H25" s="29"/>
      <c r="I25" s="29"/>
      <c r="J25" s="30">
        <v>0</v>
      </c>
      <c r="K25" s="30">
        <v>0</v>
      </c>
      <c r="L25" s="30">
        <v>0</v>
      </c>
      <c r="M25" s="31">
        <v>0</v>
      </c>
      <c r="N25" s="32">
        <f t="shared" si="1"/>
        <v>0</v>
      </c>
      <c r="O25" s="50"/>
    </row>
    <row r="26" spans="2:18" ht="105">
      <c r="B26" s="48">
        <v>1</v>
      </c>
      <c r="C26" s="121" t="s">
        <v>81</v>
      </c>
      <c r="D26" s="36" t="s">
        <v>39</v>
      </c>
      <c r="E26" s="27" t="s">
        <v>40</v>
      </c>
      <c r="F26" s="122" t="s">
        <v>72</v>
      </c>
      <c r="G26" s="122" t="s">
        <v>79</v>
      </c>
      <c r="H26" s="122">
        <v>44603</v>
      </c>
      <c r="I26" s="122">
        <v>44604</v>
      </c>
      <c r="J26" s="30">
        <v>26100</v>
      </c>
      <c r="K26" s="30">
        <v>0</v>
      </c>
      <c r="L26" s="30">
        <v>0</v>
      </c>
      <c r="M26" s="31">
        <v>0</v>
      </c>
      <c r="N26" s="32">
        <f t="shared" si="1"/>
        <v>26100</v>
      </c>
      <c r="O26" s="50"/>
    </row>
    <row r="27" spans="2:18" s="51" customFormat="1" ht="78.75">
      <c r="B27" s="48">
        <v>2</v>
      </c>
      <c r="C27" s="121" t="s">
        <v>82</v>
      </c>
      <c r="D27" s="36" t="s">
        <v>39</v>
      </c>
      <c r="E27" s="27" t="s">
        <v>40</v>
      </c>
      <c r="F27" s="122" t="s">
        <v>72</v>
      </c>
      <c r="G27" s="122" t="s">
        <v>79</v>
      </c>
      <c r="H27" s="122">
        <v>44608</v>
      </c>
      <c r="I27" s="122">
        <v>44608</v>
      </c>
      <c r="J27" s="30">
        <v>15700</v>
      </c>
      <c r="K27" s="30">
        <v>0</v>
      </c>
      <c r="L27" s="30">
        <v>0</v>
      </c>
      <c r="M27" s="31">
        <v>0</v>
      </c>
      <c r="N27" s="32">
        <f>+SUM(J27:M27)</f>
        <v>15700</v>
      </c>
      <c r="O27" s="50"/>
    </row>
    <row r="28" spans="2:18" s="51" customFormat="1" ht="105">
      <c r="B28" s="48">
        <v>4</v>
      </c>
      <c r="C28" s="121" t="s">
        <v>83</v>
      </c>
      <c r="D28" s="36" t="s">
        <v>39</v>
      </c>
      <c r="E28" s="27" t="s">
        <v>40</v>
      </c>
      <c r="F28" s="122" t="s">
        <v>72</v>
      </c>
      <c r="G28" s="122" t="s">
        <v>79</v>
      </c>
      <c r="H28" s="122">
        <v>44607</v>
      </c>
      <c r="I28" s="122">
        <v>44610</v>
      </c>
      <c r="J28" s="30">
        <v>52250</v>
      </c>
      <c r="K28" s="30">
        <v>0</v>
      </c>
      <c r="L28" s="30">
        <v>0</v>
      </c>
      <c r="M28" s="31">
        <v>0</v>
      </c>
      <c r="N28" s="32">
        <f t="shared" si="0"/>
        <v>52250</v>
      </c>
      <c r="O28" s="50"/>
    </row>
    <row r="29" spans="2:18" s="62" customFormat="1" ht="38.25" customHeight="1">
      <c r="B29" s="56"/>
      <c r="C29" s="57"/>
      <c r="D29" s="58"/>
      <c r="E29" s="57"/>
      <c r="F29" s="57"/>
      <c r="G29" s="57"/>
      <c r="H29" s="58"/>
      <c r="I29" s="58"/>
      <c r="J29" s="59">
        <f>SUM(J15:J28)</f>
        <v>101650</v>
      </c>
      <c r="K29" s="59">
        <f>SUM(K15:K28)</f>
        <v>0</v>
      </c>
      <c r="L29" s="59">
        <f>SUM(L15:L28)</f>
        <v>0</v>
      </c>
      <c r="M29" s="59">
        <f>SUM(M15:M28)</f>
        <v>0</v>
      </c>
      <c r="N29" s="60">
        <f>SUM(N15:N28)</f>
        <v>101650</v>
      </c>
      <c r="O29" s="61"/>
    </row>
    <row r="30" spans="2:18" s="62" customFormat="1" ht="38.25" customHeight="1">
      <c r="B30" s="63"/>
      <c r="C30" s="64"/>
      <c r="D30" s="65"/>
      <c r="E30" s="64"/>
      <c r="F30" s="64"/>
      <c r="G30" s="64"/>
      <c r="H30" s="65"/>
      <c r="I30" s="65"/>
      <c r="J30" s="66"/>
      <c r="K30" s="66"/>
      <c r="L30" s="66"/>
      <c r="M30" s="66"/>
      <c r="N30" s="66"/>
      <c r="O30" s="67"/>
    </row>
    <row r="31" spans="2:18" s="62" customFormat="1" ht="38.25" customHeight="1">
      <c r="B31" s="63"/>
      <c r="C31" s="64"/>
      <c r="D31" s="65"/>
      <c r="E31" s="64"/>
      <c r="F31" s="64"/>
      <c r="G31" s="64"/>
      <c r="H31" s="65"/>
      <c r="I31" s="65"/>
      <c r="J31" s="66"/>
      <c r="K31" s="66"/>
      <c r="L31" s="66"/>
      <c r="M31" s="68"/>
      <c r="N31" s="66"/>
      <c r="O31" s="67"/>
    </row>
    <row r="32" spans="2:18" s="62" customFormat="1" ht="38.25" customHeight="1">
      <c r="B32" s="63"/>
      <c r="C32" s="64"/>
      <c r="D32" s="65"/>
      <c r="E32" s="64"/>
      <c r="F32" s="64"/>
      <c r="G32" s="64"/>
      <c r="H32" s="65"/>
      <c r="I32" s="65"/>
      <c r="J32" s="66"/>
      <c r="K32" s="66"/>
      <c r="L32" s="66"/>
      <c r="M32" s="66"/>
      <c r="N32" s="66"/>
      <c r="O32" s="67"/>
    </row>
    <row r="33" spans="2:15" s="62" customFormat="1" ht="38.25" customHeight="1">
      <c r="B33" s="63"/>
      <c r="C33" s="64"/>
      <c r="D33" s="65"/>
      <c r="E33" s="64"/>
      <c r="F33" s="64"/>
      <c r="G33" s="64"/>
      <c r="H33" s="65"/>
      <c r="I33" s="65"/>
      <c r="J33" s="66"/>
      <c r="K33" s="66"/>
      <c r="L33" s="66"/>
      <c r="M33" s="66"/>
      <c r="N33" s="66"/>
      <c r="O33" s="67"/>
    </row>
    <row r="34" spans="2:15" s="62" customFormat="1" ht="38.25" customHeight="1">
      <c r="B34" s="63"/>
      <c r="C34" s="64"/>
      <c r="D34" s="65"/>
      <c r="E34" s="64"/>
      <c r="F34" s="64"/>
      <c r="G34" s="64"/>
      <c r="H34" s="65"/>
      <c r="I34" s="65"/>
      <c r="J34" s="66"/>
      <c r="K34" s="66"/>
      <c r="L34" s="66"/>
      <c r="M34" s="66"/>
      <c r="N34" s="66"/>
      <c r="O34" s="67"/>
    </row>
    <row r="35" spans="2:15" s="62" customFormat="1" ht="38.25" customHeight="1">
      <c r="B35" s="63"/>
      <c r="C35" s="64"/>
      <c r="D35" s="65"/>
      <c r="E35" s="64"/>
      <c r="F35" s="64"/>
      <c r="G35" s="64"/>
      <c r="H35" s="65"/>
      <c r="I35" s="65"/>
      <c r="J35" s="66"/>
      <c r="K35" s="66"/>
      <c r="L35" s="66"/>
      <c r="M35" s="66"/>
      <c r="N35" s="66"/>
      <c r="O35" s="67"/>
    </row>
    <row r="36" spans="2:15" s="62" customFormat="1" ht="38.25" customHeight="1">
      <c r="B36" s="63"/>
      <c r="C36" s="120" t="s">
        <v>41</v>
      </c>
      <c r="D36" s="65"/>
      <c r="E36" s="120" t="s">
        <v>41</v>
      </c>
      <c r="F36" s="64"/>
      <c r="G36" s="235" t="s">
        <v>41</v>
      </c>
      <c r="H36" s="235"/>
      <c r="I36" s="65"/>
      <c r="J36" s="235" t="s">
        <v>41</v>
      </c>
      <c r="K36" s="235"/>
      <c r="L36" s="6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64"/>
      <c r="D39" s="65"/>
      <c r="E39" s="64"/>
      <c r="F39" s="64"/>
      <c r="G39" s="64"/>
      <c r="H39" s="65"/>
      <c r="I39" s="65"/>
      <c r="J39" s="66"/>
      <c r="K39" s="66"/>
      <c r="L39" s="66"/>
      <c r="M39" s="66"/>
      <c r="N39" s="66"/>
      <c r="O39" s="67"/>
    </row>
    <row r="40" spans="2:15" s="62" customFormat="1" ht="38.25" customHeight="1">
      <c r="B40" s="63"/>
      <c r="C40" s="64"/>
      <c r="D40" s="65"/>
      <c r="E40" s="64"/>
      <c r="F40" s="64"/>
      <c r="G40" s="64"/>
      <c r="H40" s="65"/>
      <c r="I40" s="65"/>
      <c r="J40" s="66"/>
      <c r="K40" s="66"/>
      <c r="L40" s="66"/>
      <c r="M40" s="66"/>
      <c r="N40" s="66"/>
      <c r="O40" s="67"/>
    </row>
    <row r="41" spans="2:15" s="7" customFormat="1" ht="38.25" customHeight="1">
      <c r="B41" s="70"/>
      <c r="C41" s="71"/>
      <c r="D41" s="72"/>
      <c r="E41" s="71"/>
      <c r="F41" s="71"/>
      <c r="G41" s="71"/>
      <c r="H41" s="72"/>
      <c r="I41" s="72"/>
      <c r="J41" s="72"/>
      <c r="K41" s="72"/>
      <c r="L41" s="72"/>
      <c r="M41" s="68"/>
      <c r="N41" s="68"/>
      <c r="O41" s="73"/>
    </row>
    <row r="42" spans="2:15" ht="38.25" customHeight="1">
      <c r="B42" s="6"/>
      <c r="C42" s="74"/>
      <c r="D42" s="7"/>
      <c r="E42" s="74"/>
      <c r="F42" s="7"/>
      <c r="G42" s="74"/>
      <c r="H42" s="74"/>
      <c r="I42" s="7"/>
      <c r="J42" s="7"/>
      <c r="K42" s="236"/>
      <c r="L42" s="236"/>
      <c r="M42" s="236"/>
      <c r="N42" s="75"/>
      <c r="O42" s="8"/>
    </row>
    <row r="43" spans="2:15" s="79" customFormat="1" ht="63.75" customHeight="1">
      <c r="B43" s="76"/>
      <c r="C43" s="118" t="s">
        <v>42</v>
      </c>
      <c r="D43" s="118"/>
      <c r="E43" s="118" t="s">
        <v>42</v>
      </c>
      <c r="F43" s="118"/>
      <c r="G43" s="230" t="s">
        <v>42</v>
      </c>
      <c r="H43" s="230"/>
      <c r="I43" s="118"/>
      <c r="J43" s="118"/>
      <c r="K43" s="237" t="s">
        <v>42</v>
      </c>
      <c r="L43" s="237"/>
      <c r="M43" s="237"/>
      <c r="N43" s="118"/>
      <c r="O43" s="78"/>
    </row>
    <row r="44" spans="2:15" s="79" customFormat="1" ht="63.75" customHeight="1">
      <c r="B44" s="76"/>
      <c r="C44" s="118" t="s">
        <v>43</v>
      </c>
      <c r="D44" s="80"/>
      <c r="E44" s="118" t="s">
        <v>44</v>
      </c>
      <c r="F44" s="80"/>
      <c r="G44" s="80" t="s">
        <v>45</v>
      </c>
      <c r="H44" s="80"/>
      <c r="I44" s="118"/>
      <c r="J44" s="118"/>
      <c r="K44" s="230" t="s">
        <v>46</v>
      </c>
      <c r="L44" s="230"/>
      <c r="M44" s="230"/>
      <c r="N44" s="80"/>
      <c r="O44" s="81"/>
    </row>
    <row r="45" spans="2:15" s="79" customFormat="1" ht="63.75" customHeight="1">
      <c r="B45" s="82"/>
      <c r="C45" s="119" t="s">
        <v>47</v>
      </c>
      <c r="D45" s="84"/>
      <c r="E45" s="119" t="s">
        <v>48</v>
      </c>
      <c r="F45" s="84"/>
      <c r="G45" s="84" t="s">
        <v>49</v>
      </c>
      <c r="H45" s="84"/>
      <c r="I45" s="119"/>
      <c r="J45" s="119"/>
      <c r="K45" s="231" t="s">
        <v>50</v>
      </c>
      <c r="L45" s="231"/>
      <c r="M45" s="231"/>
      <c r="N45" s="84"/>
      <c r="O45" s="85"/>
    </row>
    <row r="46" spans="2:15" s="89" customFormat="1" ht="38.25" customHeight="1">
      <c r="B46" s="86"/>
      <c r="C46" s="87"/>
      <c r="D46" s="87"/>
      <c r="E46" s="87"/>
      <c r="F46" s="87"/>
      <c r="G46" s="87"/>
      <c r="H46" s="87"/>
      <c r="I46" s="87"/>
      <c r="J46" s="87"/>
      <c r="K46" s="87"/>
      <c r="L46" s="87"/>
      <c r="M46" s="87"/>
      <c r="N46" s="87"/>
      <c r="O46" s="88"/>
    </row>
    <row r="47" spans="2:15" ht="33" customHeight="1"/>
  </sheetData>
  <mergeCells count="14">
    <mergeCell ref="B11:O11"/>
    <mergeCell ref="B6:O6"/>
    <mergeCell ref="B7:O7"/>
    <mergeCell ref="B8:O8"/>
    <mergeCell ref="B9:O9"/>
    <mergeCell ref="B10:O10"/>
    <mergeCell ref="K44:M44"/>
    <mergeCell ref="K45:M45"/>
    <mergeCell ref="K13:M13"/>
    <mergeCell ref="G36:H36"/>
    <mergeCell ref="J36:K36"/>
    <mergeCell ref="K42:M42"/>
    <mergeCell ref="G43:H43"/>
    <mergeCell ref="K43:M43"/>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D20" zoomScale="40" zoomScaleNormal="40" workbookViewId="0">
      <selection activeCell="L26" sqref="L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45" t="s">
        <v>0</v>
      </c>
      <c r="C6" s="246"/>
      <c r="D6" s="246"/>
      <c r="E6" s="246"/>
      <c r="F6" s="246"/>
      <c r="G6" s="246"/>
      <c r="H6" s="246"/>
      <c r="I6" s="246"/>
      <c r="J6" s="246"/>
      <c r="K6" s="246"/>
      <c r="L6" s="246"/>
      <c r="M6" s="246"/>
      <c r="N6" s="246"/>
      <c r="O6" s="247"/>
    </row>
    <row r="7" spans="2:15" ht="23.25">
      <c r="B7" s="245" t="s">
        <v>1</v>
      </c>
      <c r="C7" s="246"/>
      <c r="D7" s="246"/>
      <c r="E7" s="246"/>
      <c r="F7" s="246"/>
      <c r="G7" s="246"/>
      <c r="H7" s="246"/>
      <c r="I7" s="246"/>
      <c r="J7" s="246"/>
      <c r="K7" s="246"/>
      <c r="L7" s="246"/>
      <c r="M7" s="246"/>
      <c r="N7" s="246"/>
      <c r="O7" s="247"/>
    </row>
    <row r="8" spans="2:15" ht="30">
      <c r="B8" s="224" t="s">
        <v>2</v>
      </c>
      <c r="C8" s="225"/>
      <c r="D8" s="225"/>
      <c r="E8" s="225"/>
      <c r="F8" s="225"/>
      <c r="G8" s="225"/>
      <c r="H8" s="225"/>
      <c r="I8" s="225"/>
      <c r="J8" s="225"/>
      <c r="K8" s="225"/>
      <c r="L8" s="225"/>
      <c r="M8" s="225"/>
      <c r="N8" s="225"/>
      <c r="O8" s="226"/>
    </row>
    <row r="9" spans="2:15" ht="30">
      <c r="B9" s="224" t="s">
        <v>3</v>
      </c>
      <c r="C9" s="225"/>
      <c r="D9" s="225"/>
      <c r="E9" s="225"/>
      <c r="F9" s="225"/>
      <c r="G9" s="225"/>
      <c r="H9" s="225"/>
      <c r="I9" s="225"/>
      <c r="J9" s="225"/>
      <c r="K9" s="225"/>
      <c r="L9" s="225"/>
      <c r="M9" s="225"/>
      <c r="N9" s="225"/>
      <c r="O9" s="226"/>
    </row>
    <row r="10" spans="2:15" ht="30">
      <c r="B10" s="227" t="s">
        <v>69</v>
      </c>
      <c r="C10" s="228"/>
      <c r="D10" s="228"/>
      <c r="E10" s="228"/>
      <c r="F10" s="228"/>
      <c r="G10" s="228"/>
      <c r="H10" s="228"/>
      <c r="I10" s="228"/>
      <c r="J10" s="228"/>
      <c r="K10" s="228"/>
      <c r="L10" s="228"/>
      <c r="M10" s="228"/>
      <c r="N10" s="228"/>
      <c r="O10" s="229"/>
    </row>
    <row r="11" spans="2:15" ht="27.75">
      <c r="B11" s="218" t="s">
        <v>4</v>
      </c>
      <c r="C11" s="219"/>
      <c r="D11" s="219"/>
      <c r="E11" s="219"/>
      <c r="F11" s="219"/>
      <c r="G11" s="219"/>
      <c r="H11" s="219"/>
      <c r="I11" s="219"/>
      <c r="J11" s="219"/>
      <c r="K11" s="219"/>
      <c r="L11" s="219"/>
      <c r="M11" s="219"/>
      <c r="N11" s="219"/>
      <c r="O11" s="220"/>
    </row>
    <row r="12" spans="2:15" ht="27.75">
      <c r="B12" s="9"/>
      <c r="C12" s="10" t="s">
        <v>5</v>
      </c>
      <c r="D12" s="7"/>
      <c r="E12" s="7"/>
      <c r="F12" s="7"/>
      <c r="G12" s="7"/>
      <c r="H12" s="7"/>
      <c r="I12" s="7"/>
      <c r="J12" s="7"/>
      <c r="K12" s="7"/>
      <c r="L12" s="7"/>
      <c r="M12" s="7"/>
      <c r="N12" s="7"/>
      <c r="O12" s="8"/>
    </row>
    <row r="13" spans="2:15" s="15" customFormat="1" ht="45">
      <c r="B13" s="11"/>
      <c r="C13" s="112" t="s">
        <v>84</v>
      </c>
      <c r="D13" s="12"/>
      <c r="E13" s="13"/>
      <c r="F13" s="12"/>
      <c r="G13" s="12"/>
      <c r="H13" s="12"/>
      <c r="I13" s="12"/>
      <c r="J13" s="12"/>
      <c r="K13" s="232" t="s">
        <v>6</v>
      </c>
      <c r="L13" s="233"/>
      <c r="M13" s="234"/>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26" t="s">
        <v>19</v>
      </c>
      <c r="E15" s="27" t="s">
        <v>20</v>
      </c>
      <c r="F15" s="28"/>
      <c r="G15" s="28"/>
      <c r="H15" s="29"/>
      <c r="I15" s="29"/>
      <c r="J15" s="134">
        <v>0</v>
      </c>
      <c r="K15" s="134">
        <v>0</v>
      </c>
      <c r="L15" s="134">
        <v>0</v>
      </c>
      <c r="M15" s="135">
        <v>0</v>
      </c>
      <c r="N15" s="136">
        <f t="shared" ref="N15:N28"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48"/>
      <c r="C17" s="121"/>
      <c r="D17" s="36" t="s">
        <v>23</v>
      </c>
      <c r="E17" s="27" t="s">
        <v>24</v>
      </c>
      <c r="F17" s="122"/>
      <c r="G17" s="122"/>
      <c r="H17" s="122"/>
      <c r="I17" s="122"/>
      <c r="J17" s="30">
        <v>0</v>
      </c>
      <c r="K17" s="30">
        <v>0</v>
      </c>
      <c r="L17" s="30">
        <v>0</v>
      </c>
      <c r="M17" s="31">
        <v>0</v>
      </c>
      <c r="N17" s="32">
        <f t="shared" si="0"/>
        <v>0</v>
      </c>
      <c r="O17" s="37"/>
      <c r="R17" s="2">
        <f>+L17/2</f>
        <v>0</v>
      </c>
    </row>
    <row r="18" spans="2:18" ht="60.75">
      <c r="B18" s="38"/>
      <c r="C18" s="153"/>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ref="N22:N26" si="1">+SUM(J22:M22)</f>
        <v>0</v>
      </c>
      <c r="O22" s="37"/>
    </row>
    <row r="23" spans="2:18" ht="60.75">
      <c r="B23" s="43"/>
      <c r="C23" s="117"/>
      <c r="D23" s="113" t="s">
        <v>33</v>
      </c>
      <c r="E23" s="27" t="s">
        <v>34</v>
      </c>
      <c r="F23" s="114"/>
      <c r="G23" s="114"/>
      <c r="H23" s="116"/>
      <c r="I23" s="116"/>
      <c r="J23" s="30">
        <v>0</v>
      </c>
      <c r="K23" s="30">
        <v>0</v>
      </c>
      <c r="L23" s="30">
        <v>0</v>
      </c>
      <c r="M23" s="31">
        <v>0</v>
      </c>
      <c r="N23" s="32">
        <f t="shared" si="1"/>
        <v>0</v>
      </c>
      <c r="O23" s="37"/>
    </row>
    <row r="24" spans="2:18" ht="51" customHeight="1">
      <c r="B24" s="47"/>
      <c r="C24" s="46"/>
      <c r="D24" s="36" t="s">
        <v>35</v>
      </c>
      <c r="E24" s="27" t="s">
        <v>36</v>
      </c>
      <c r="F24" s="44"/>
      <c r="G24" s="44"/>
      <c r="H24" s="29"/>
      <c r="I24" s="29"/>
      <c r="J24" s="30">
        <v>0</v>
      </c>
      <c r="K24" s="30">
        <v>0</v>
      </c>
      <c r="L24" s="30">
        <v>0</v>
      </c>
      <c r="M24" s="31">
        <v>0</v>
      </c>
      <c r="N24" s="32">
        <f t="shared" si="1"/>
        <v>0</v>
      </c>
      <c r="O24" s="37"/>
    </row>
    <row r="25" spans="2:18" ht="56.25" customHeight="1">
      <c r="B25" s="43"/>
      <c r="C25" s="46"/>
      <c r="D25" s="36" t="s">
        <v>37</v>
      </c>
      <c r="E25" s="27" t="s">
        <v>38</v>
      </c>
      <c r="F25" s="44"/>
      <c r="G25" s="44"/>
      <c r="H25" s="29"/>
      <c r="I25" s="29"/>
      <c r="J25" s="30">
        <v>0</v>
      </c>
      <c r="K25" s="30">
        <v>0</v>
      </c>
      <c r="L25" s="30">
        <v>0</v>
      </c>
      <c r="M25" s="31">
        <v>0</v>
      </c>
      <c r="N25" s="32">
        <f t="shared" si="1"/>
        <v>0</v>
      </c>
      <c r="O25" s="50"/>
    </row>
    <row r="26" spans="2:18" ht="151.5" customHeight="1">
      <c r="B26" s="48">
        <v>1</v>
      </c>
      <c r="C26" s="126" t="s">
        <v>85</v>
      </c>
      <c r="D26" s="36" t="s">
        <v>39</v>
      </c>
      <c r="E26" s="27" t="s">
        <v>40</v>
      </c>
      <c r="F26" s="127" t="s">
        <v>72</v>
      </c>
      <c r="G26" s="127" t="s">
        <v>88</v>
      </c>
      <c r="H26" s="128">
        <v>44639</v>
      </c>
      <c r="I26" s="128">
        <v>44640</v>
      </c>
      <c r="J26" s="129">
        <v>57200</v>
      </c>
      <c r="K26" s="238">
        <v>158900</v>
      </c>
      <c r="L26" s="129">
        <v>59100</v>
      </c>
      <c r="M26" s="130">
        <v>0</v>
      </c>
      <c r="N26" s="131">
        <f t="shared" si="1"/>
        <v>275200</v>
      </c>
      <c r="O26" s="132"/>
    </row>
    <row r="27" spans="2:18" s="51" customFormat="1" ht="129" customHeight="1">
      <c r="B27" s="48">
        <v>2</v>
      </c>
      <c r="C27" s="126" t="s">
        <v>86</v>
      </c>
      <c r="D27" s="36" t="s">
        <v>39</v>
      </c>
      <c r="E27" s="27" t="s">
        <v>40</v>
      </c>
      <c r="F27" s="127" t="s">
        <v>72</v>
      </c>
      <c r="G27" s="127" t="s">
        <v>89</v>
      </c>
      <c r="H27" s="128">
        <v>44641</v>
      </c>
      <c r="I27" s="128">
        <v>44642</v>
      </c>
      <c r="J27" s="129">
        <v>38700</v>
      </c>
      <c r="K27" s="239"/>
      <c r="L27" s="129">
        <v>52000</v>
      </c>
      <c r="M27" s="130">
        <v>0</v>
      </c>
      <c r="N27" s="131">
        <f>+SUM(J27:M27)</f>
        <v>90700</v>
      </c>
      <c r="O27" s="132"/>
    </row>
    <row r="28" spans="2:18" s="51" customFormat="1" ht="129.75" customHeight="1">
      <c r="B28" s="48">
        <v>3</v>
      </c>
      <c r="C28" s="126" t="s">
        <v>87</v>
      </c>
      <c r="D28" s="36" t="s">
        <v>39</v>
      </c>
      <c r="E28" s="27" t="s">
        <v>40</v>
      </c>
      <c r="F28" s="133" t="s">
        <v>72</v>
      </c>
      <c r="G28" s="133" t="s">
        <v>90</v>
      </c>
      <c r="H28" s="128">
        <v>44644</v>
      </c>
      <c r="I28" s="128">
        <v>44645</v>
      </c>
      <c r="J28" s="129">
        <v>36200</v>
      </c>
      <c r="K28" s="240"/>
      <c r="L28" s="129">
        <v>45000</v>
      </c>
      <c r="M28" s="130">
        <v>0</v>
      </c>
      <c r="N28" s="131">
        <f t="shared" si="0"/>
        <v>81200</v>
      </c>
      <c r="O28" s="132"/>
    </row>
    <row r="29" spans="2:18" s="62" customFormat="1" ht="38.25" customHeight="1">
      <c r="B29" s="56"/>
      <c r="C29" s="57"/>
      <c r="D29" s="58"/>
      <c r="E29" s="57"/>
      <c r="F29" s="57"/>
      <c r="G29" s="57"/>
      <c r="H29" s="58"/>
      <c r="I29" s="58"/>
      <c r="J29" s="59">
        <f>SUM(J15:J28)</f>
        <v>132100</v>
      </c>
      <c r="K29" s="59">
        <f>SUM(K15:K28)</f>
        <v>158900</v>
      </c>
      <c r="L29" s="59">
        <f>SUM(L15:L28)</f>
        <v>156100</v>
      </c>
      <c r="M29" s="59">
        <f>SUM(M15:M28)</f>
        <v>0</v>
      </c>
      <c r="N29" s="60">
        <f>SUM(N15:N28)</f>
        <v>447100</v>
      </c>
      <c r="O29" s="61"/>
    </row>
    <row r="30" spans="2:18" s="62" customFormat="1" ht="38.25" customHeight="1">
      <c r="B30" s="63"/>
      <c r="C30" s="64"/>
      <c r="D30" s="65"/>
      <c r="E30" s="64"/>
      <c r="F30" s="64"/>
      <c r="G30" s="64"/>
      <c r="H30" s="65"/>
      <c r="I30" s="65"/>
      <c r="J30" s="66"/>
      <c r="K30" s="66"/>
      <c r="L30" s="66"/>
      <c r="M30" s="66"/>
      <c r="N30" s="66"/>
      <c r="O30" s="67"/>
    </row>
    <row r="31" spans="2:18" s="62" customFormat="1" ht="38.25" customHeight="1">
      <c r="B31" s="63"/>
      <c r="C31" s="64"/>
      <c r="D31" s="65"/>
      <c r="E31" s="241" t="s">
        <v>94</v>
      </c>
      <c r="F31" s="241"/>
      <c r="G31" s="241"/>
      <c r="H31" s="241"/>
      <c r="I31" s="241"/>
      <c r="J31" s="241"/>
      <c r="K31" s="241"/>
      <c r="L31" s="241"/>
      <c r="M31" s="241"/>
      <c r="N31" s="241"/>
      <c r="O31" s="242"/>
    </row>
    <row r="32" spans="2:18" s="62" customFormat="1" ht="108" customHeight="1">
      <c r="B32" s="63"/>
      <c r="C32" s="64"/>
      <c r="D32" s="65"/>
      <c r="E32" s="64"/>
      <c r="F32" s="64"/>
      <c r="G32" s="64"/>
      <c r="H32" s="65"/>
      <c r="I32" s="65"/>
      <c r="J32" s="148" t="s">
        <v>91</v>
      </c>
      <c r="K32" s="149" t="s">
        <v>76</v>
      </c>
      <c r="L32" s="154" t="s">
        <v>77</v>
      </c>
      <c r="M32" s="66"/>
      <c r="N32" s="66"/>
      <c r="O32" s="67"/>
    </row>
    <row r="33" spans="2:15" s="62" customFormat="1" ht="38.25" customHeight="1">
      <c r="B33" s="63"/>
      <c r="C33" s="64"/>
      <c r="D33" s="65"/>
      <c r="E33" s="64"/>
      <c r="F33" s="64"/>
      <c r="G33" s="64"/>
      <c r="H33" s="65"/>
      <c r="I33" s="65"/>
      <c r="J33" s="150" t="s">
        <v>53</v>
      </c>
      <c r="K33" s="147">
        <f>315000-L33</f>
        <v>158900</v>
      </c>
      <c r="L33" s="147">
        <v>156100</v>
      </c>
      <c r="M33" s="66"/>
      <c r="N33" s="66"/>
      <c r="O33" s="67"/>
    </row>
    <row r="34" spans="2:15" s="62" customFormat="1" ht="38.25" customHeight="1">
      <c r="B34" s="63"/>
      <c r="C34" s="64"/>
      <c r="D34" s="65"/>
      <c r="E34" s="64"/>
      <c r="F34" s="64"/>
      <c r="G34" s="64"/>
      <c r="H34" s="65"/>
      <c r="I34" s="65"/>
      <c r="J34" s="150" t="s">
        <v>54</v>
      </c>
      <c r="K34" s="147">
        <f>315000-L34</f>
        <v>158900</v>
      </c>
      <c r="L34" s="147">
        <v>156100</v>
      </c>
      <c r="M34" s="66"/>
      <c r="N34" s="66"/>
      <c r="O34" s="67"/>
    </row>
    <row r="35" spans="2:15" s="62" customFormat="1" ht="38.25" customHeight="1">
      <c r="B35" s="63"/>
      <c r="C35" s="64"/>
      <c r="D35" s="65"/>
      <c r="E35" s="64"/>
      <c r="F35" s="64"/>
      <c r="G35" s="64"/>
      <c r="H35" s="65"/>
      <c r="I35" s="65"/>
      <c r="J35" s="65" t="s">
        <v>92</v>
      </c>
      <c r="K35" s="146">
        <f>SUM(K33:K34)</f>
        <v>317800</v>
      </c>
      <c r="L35" s="146">
        <f>SUM(L33:L34)</f>
        <v>312200</v>
      </c>
      <c r="M35" s="66"/>
      <c r="N35" s="66"/>
      <c r="O35" s="67"/>
    </row>
    <row r="36" spans="2:15" s="62" customFormat="1" ht="38.25" customHeight="1">
      <c r="B36" s="63"/>
      <c r="C36" s="64"/>
      <c r="D36" s="65"/>
      <c r="E36" s="64"/>
      <c r="F36" s="64"/>
      <c r="G36" s="64"/>
      <c r="H36" s="65"/>
      <c r="I36" s="65"/>
      <c r="J36" s="65" t="s">
        <v>93</v>
      </c>
      <c r="K36" s="243">
        <f>+K35+L35</f>
        <v>630000</v>
      </c>
      <c r="L36" s="244"/>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125" t="s">
        <v>41</v>
      </c>
      <c r="D39" s="65"/>
      <c r="E39" s="125" t="s">
        <v>41</v>
      </c>
      <c r="F39" s="64"/>
      <c r="G39" s="235" t="s">
        <v>41</v>
      </c>
      <c r="H39" s="235"/>
      <c r="I39" s="65"/>
      <c r="J39" s="235" t="s">
        <v>41</v>
      </c>
      <c r="K39" s="235"/>
      <c r="L39" s="66"/>
      <c r="M39" s="66"/>
      <c r="N39" s="66"/>
      <c r="O39" s="67"/>
    </row>
    <row r="40" spans="2:15" s="62" customFormat="1" ht="38.25" customHeight="1">
      <c r="B40" s="63"/>
      <c r="C40" s="64"/>
      <c r="D40" s="65"/>
      <c r="E40" s="64"/>
      <c r="F40" s="64"/>
      <c r="G40" s="64"/>
      <c r="H40" s="65"/>
      <c r="I40" s="65"/>
      <c r="J40" s="66"/>
      <c r="K40" s="66"/>
      <c r="L40" s="66"/>
      <c r="M40" s="66"/>
      <c r="N40" s="66"/>
      <c r="O40" s="67"/>
    </row>
    <row r="41" spans="2:15" s="7" customFormat="1" ht="38.25" customHeight="1">
      <c r="B41" s="70"/>
      <c r="C41" s="71"/>
      <c r="D41" s="72"/>
      <c r="E41" s="71"/>
      <c r="F41" s="71"/>
      <c r="G41" s="71"/>
      <c r="H41" s="72"/>
      <c r="I41" s="72"/>
      <c r="J41" s="72"/>
      <c r="K41" s="72"/>
      <c r="L41" s="72"/>
      <c r="M41" s="68"/>
      <c r="N41" s="68"/>
      <c r="O41" s="73"/>
    </row>
    <row r="42" spans="2:15" ht="38.25" customHeight="1">
      <c r="B42" s="6"/>
      <c r="C42" s="74"/>
      <c r="D42" s="7"/>
      <c r="E42" s="74"/>
      <c r="F42" s="7"/>
      <c r="G42" s="74"/>
      <c r="H42" s="74"/>
      <c r="I42" s="7"/>
      <c r="J42" s="7"/>
      <c r="K42" s="236"/>
      <c r="L42" s="236"/>
      <c r="M42" s="236"/>
      <c r="N42" s="75"/>
      <c r="O42" s="8"/>
    </row>
    <row r="43" spans="2:15" s="79" customFormat="1" ht="63.75" customHeight="1">
      <c r="B43" s="76"/>
      <c r="C43" s="123" t="s">
        <v>42</v>
      </c>
      <c r="D43" s="123"/>
      <c r="E43" s="123" t="s">
        <v>42</v>
      </c>
      <c r="F43" s="123"/>
      <c r="G43" s="230" t="s">
        <v>42</v>
      </c>
      <c r="H43" s="230"/>
      <c r="I43" s="123"/>
      <c r="J43" s="123"/>
      <c r="K43" s="237" t="s">
        <v>42</v>
      </c>
      <c r="L43" s="237"/>
      <c r="M43" s="237"/>
      <c r="N43" s="123"/>
      <c r="O43" s="78"/>
    </row>
    <row r="44" spans="2:15" s="79" customFormat="1" ht="63.75" customHeight="1">
      <c r="B44" s="76"/>
      <c r="C44" s="123" t="s">
        <v>43</v>
      </c>
      <c r="D44" s="80"/>
      <c r="E44" s="123" t="s">
        <v>44</v>
      </c>
      <c r="F44" s="80"/>
      <c r="G44" s="80" t="s">
        <v>45</v>
      </c>
      <c r="H44" s="80"/>
      <c r="I44" s="123"/>
      <c r="J44" s="123"/>
      <c r="K44" s="230" t="s">
        <v>46</v>
      </c>
      <c r="L44" s="230"/>
      <c r="M44" s="230"/>
      <c r="N44" s="80"/>
      <c r="O44" s="81"/>
    </row>
    <row r="45" spans="2:15" s="79" customFormat="1" ht="63.75" customHeight="1">
      <c r="B45" s="82"/>
      <c r="C45" s="124" t="s">
        <v>47</v>
      </c>
      <c r="D45" s="84"/>
      <c r="E45" s="124" t="s">
        <v>48</v>
      </c>
      <c r="F45" s="84"/>
      <c r="G45" s="84" t="s">
        <v>49</v>
      </c>
      <c r="H45" s="84"/>
      <c r="I45" s="124"/>
      <c r="J45" s="124"/>
      <c r="K45" s="231" t="s">
        <v>50</v>
      </c>
      <c r="L45" s="231"/>
      <c r="M45" s="231"/>
      <c r="N45" s="84"/>
      <c r="O45" s="85"/>
    </row>
    <row r="46" spans="2:15" s="152" customFormat="1" ht="38.25" customHeight="1">
      <c r="B46" s="151"/>
    </row>
    <row r="47" spans="2:15" ht="33" customHeight="1"/>
  </sheetData>
  <mergeCells count="17">
    <mergeCell ref="B11:O11"/>
    <mergeCell ref="B6:O6"/>
    <mergeCell ref="B7:O7"/>
    <mergeCell ref="B8:O8"/>
    <mergeCell ref="B9:O9"/>
    <mergeCell ref="B10:O10"/>
    <mergeCell ref="K44:M44"/>
    <mergeCell ref="K45:M45"/>
    <mergeCell ref="K13:M13"/>
    <mergeCell ref="G39:H39"/>
    <mergeCell ref="J39:K39"/>
    <mergeCell ref="K42:M42"/>
    <mergeCell ref="G43:H43"/>
    <mergeCell ref="K43:M43"/>
    <mergeCell ref="K26:K28"/>
    <mergeCell ref="E31:O31"/>
    <mergeCell ref="K36:L36"/>
  </mergeCells>
  <printOptions horizontalCentered="1" verticalCentered="1"/>
  <pageMargins left="0" right="0" top="0" bottom="0" header="0.31496062992125984" footer="0.31496062992125984"/>
  <pageSetup scale="2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A19" zoomScale="40" zoomScaleNormal="40" workbookViewId="0">
      <selection activeCell="D28" sqref="D28"/>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45" t="s">
        <v>0</v>
      </c>
      <c r="C6" s="246"/>
      <c r="D6" s="246"/>
      <c r="E6" s="246"/>
      <c r="F6" s="246"/>
      <c r="G6" s="246"/>
      <c r="H6" s="246"/>
      <c r="I6" s="246"/>
      <c r="J6" s="246"/>
      <c r="K6" s="246"/>
      <c r="L6" s="246"/>
      <c r="M6" s="246"/>
      <c r="N6" s="246"/>
      <c r="O6" s="247"/>
    </row>
    <row r="7" spans="2:15" ht="23.25">
      <c r="B7" s="245" t="s">
        <v>1</v>
      </c>
      <c r="C7" s="246"/>
      <c r="D7" s="246"/>
      <c r="E7" s="246"/>
      <c r="F7" s="246"/>
      <c r="G7" s="246"/>
      <c r="H7" s="246"/>
      <c r="I7" s="246"/>
      <c r="J7" s="246"/>
      <c r="K7" s="246"/>
      <c r="L7" s="246"/>
      <c r="M7" s="246"/>
      <c r="N7" s="246"/>
      <c r="O7" s="247"/>
    </row>
    <row r="8" spans="2:15" ht="30">
      <c r="B8" s="224" t="s">
        <v>2</v>
      </c>
      <c r="C8" s="225"/>
      <c r="D8" s="225"/>
      <c r="E8" s="225"/>
      <c r="F8" s="225"/>
      <c r="G8" s="225"/>
      <c r="H8" s="225"/>
      <c r="I8" s="225"/>
      <c r="J8" s="225"/>
      <c r="K8" s="225"/>
      <c r="L8" s="225"/>
      <c r="M8" s="225"/>
      <c r="N8" s="225"/>
      <c r="O8" s="226"/>
    </row>
    <row r="9" spans="2:15" ht="30">
      <c r="B9" s="224" t="s">
        <v>3</v>
      </c>
      <c r="C9" s="225"/>
      <c r="D9" s="225"/>
      <c r="E9" s="225"/>
      <c r="F9" s="225"/>
      <c r="G9" s="225"/>
      <c r="H9" s="225"/>
      <c r="I9" s="225"/>
      <c r="J9" s="225"/>
      <c r="K9" s="225"/>
      <c r="L9" s="225"/>
      <c r="M9" s="225"/>
      <c r="N9" s="225"/>
      <c r="O9" s="226"/>
    </row>
    <row r="10" spans="2:15" ht="30">
      <c r="B10" s="227" t="s">
        <v>69</v>
      </c>
      <c r="C10" s="228"/>
      <c r="D10" s="228"/>
      <c r="E10" s="228"/>
      <c r="F10" s="228"/>
      <c r="G10" s="228"/>
      <c r="H10" s="228"/>
      <c r="I10" s="228"/>
      <c r="J10" s="228"/>
      <c r="K10" s="228"/>
      <c r="L10" s="228"/>
      <c r="M10" s="228"/>
      <c r="N10" s="228"/>
      <c r="O10" s="229"/>
    </row>
    <row r="11" spans="2:15" ht="27.75">
      <c r="B11" s="218" t="s">
        <v>4</v>
      </c>
      <c r="C11" s="219"/>
      <c r="D11" s="219"/>
      <c r="E11" s="219"/>
      <c r="F11" s="219"/>
      <c r="G11" s="219"/>
      <c r="H11" s="219"/>
      <c r="I11" s="219"/>
      <c r="J11" s="219"/>
      <c r="K11" s="219"/>
      <c r="L11" s="219"/>
      <c r="M11" s="219"/>
      <c r="N11" s="219"/>
      <c r="O11" s="220"/>
    </row>
    <row r="12" spans="2:15" ht="27.75">
      <c r="B12" s="9"/>
      <c r="C12" s="10" t="s">
        <v>5</v>
      </c>
      <c r="D12" s="7"/>
      <c r="E12" s="7"/>
      <c r="F12" s="7"/>
      <c r="G12" s="7"/>
      <c r="H12" s="7"/>
      <c r="I12" s="7"/>
      <c r="J12" s="7"/>
      <c r="K12" s="7"/>
      <c r="L12" s="7"/>
      <c r="M12" s="7"/>
      <c r="N12" s="7"/>
      <c r="O12" s="8"/>
    </row>
    <row r="13" spans="2:15" s="15" customFormat="1" ht="45">
      <c r="B13" s="11"/>
      <c r="C13" s="112" t="s">
        <v>95</v>
      </c>
      <c r="D13" s="12"/>
      <c r="E13" s="13"/>
      <c r="F13" s="12"/>
      <c r="G13" s="12"/>
      <c r="H13" s="12"/>
      <c r="I13" s="12"/>
      <c r="J13" s="12"/>
      <c r="K13" s="232" t="s">
        <v>6</v>
      </c>
      <c r="L13" s="233"/>
      <c r="M13" s="234"/>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26" t="s">
        <v>19</v>
      </c>
      <c r="E15" s="27" t="s">
        <v>20</v>
      </c>
      <c r="F15" s="28"/>
      <c r="G15" s="28"/>
      <c r="H15" s="29"/>
      <c r="I15" s="29"/>
      <c r="J15" s="134">
        <v>0</v>
      </c>
      <c r="K15" s="134">
        <v>0</v>
      </c>
      <c r="L15" s="134">
        <v>0</v>
      </c>
      <c r="M15" s="135">
        <v>0</v>
      </c>
      <c r="N15" s="136">
        <f t="shared" ref="N15:N26"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48"/>
      <c r="C17" s="121"/>
      <c r="D17" s="36" t="s">
        <v>23</v>
      </c>
      <c r="E17" s="27" t="s">
        <v>24</v>
      </c>
      <c r="F17" s="122"/>
      <c r="G17" s="122"/>
      <c r="H17" s="122"/>
      <c r="I17" s="122"/>
      <c r="J17" s="30">
        <v>0</v>
      </c>
      <c r="K17" s="30">
        <v>0</v>
      </c>
      <c r="L17" s="30">
        <v>0</v>
      </c>
      <c r="M17" s="31">
        <v>0</v>
      </c>
      <c r="N17" s="32">
        <f t="shared" si="0"/>
        <v>0</v>
      </c>
      <c r="O17" s="37"/>
      <c r="R17" s="2">
        <f>+L17/2</f>
        <v>0</v>
      </c>
    </row>
    <row r="18" spans="2:18" ht="60.75">
      <c r="B18" s="38"/>
      <c r="C18" s="153"/>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si="0"/>
        <v>0</v>
      </c>
      <c r="O22" s="37"/>
    </row>
    <row r="23" spans="2:18" ht="60.75">
      <c r="B23" s="43"/>
      <c r="C23" s="117"/>
      <c r="D23" s="113" t="s">
        <v>33</v>
      </c>
      <c r="E23" s="27" t="s">
        <v>34</v>
      </c>
      <c r="F23" s="114"/>
      <c r="G23" s="114"/>
      <c r="H23" s="116"/>
      <c r="I23" s="116"/>
      <c r="J23" s="30">
        <v>0</v>
      </c>
      <c r="K23" s="30">
        <v>0</v>
      </c>
      <c r="L23" s="30">
        <v>0</v>
      </c>
      <c r="M23" s="31">
        <v>0</v>
      </c>
      <c r="N23" s="32">
        <f t="shared" si="0"/>
        <v>0</v>
      </c>
      <c r="O23" s="37"/>
    </row>
    <row r="24" spans="2:18" ht="51" customHeight="1">
      <c r="B24" s="47"/>
      <c r="C24" s="46"/>
      <c r="D24" s="36" t="s">
        <v>35</v>
      </c>
      <c r="E24" s="27" t="s">
        <v>36</v>
      </c>
      <c r="F24" s="44"/>
      <c r="G24" s="44"/>
      <c r="H24" s="29"/>
      <c r="I24" s="29"/>
      <c r="J24" s="30">
        <v>0</v>
      </c>
      <c r="K24" s="30">
        <v>0</v>
      </c>
      <c r="L24" s="30">
        <v>0</v>
      </c>
      <c r="M24" s="31">
        <v>0</v>
      </c>
      <c r="N24" s="32">
        <f t="shared" si="0"/>
        <v>0</v>
      </c>
      <c r="O24" s="37"/>
    </row>
    <row r="25" spans="2:18" ht="56.25" customHeight="1">
      <c r="B25" s="43"/>
      <c r="C25" s="46"/>
      <c r="D25" s="36" t="s">
        <v>37</v>
      </c>
      <c r="E25" s="27" t="s">
        <v>38</v>
      </c>
      <c r="F25" s="44"/>
      <c r="G25" s="44"/>
      <c r="H25" s="29"/>
      <c r="I25" s="29"/>
      <c r="J25" s="30">
        <v>0</v>
      </c>
      <c r="K25" s="30">
        <v>0</v>
      </c>
      <c r="L25" s="30">
        <v>0</v>
      </c>
      <c r="M25" s="31">
        <v>0</v>
      </c>
      <c r="N25" s="32">
        <f t="shared" si="0"/>
        <v>0</v>
      </c>
      <c r="O25" s="50"/>
    </row>
    <row r="26" spans="2:18" ht="200.25" customHeight="1">
      <c r="B26" s="48">
        <v>1</v>
      </c>
      <c r="C26" s="165" t="s">
        <v>96</v>
      </c>
      <c r="D26" s="36" t="s">
        <v>39</v>
      </c>
      <c r="E26" s="27" t="s">
        <v>40</v>
      </c>
      <c r="F26" s="127" t="s">
        <v>72</v>
      </c>
      <c r="G26" s="127" t="s">
        <v>88</v>
      </c>
      <c r="H26" s="128">
        <v>44655</v>
      </c>
      <c r="I26" s="128">
        <v>44659</v>
      </c>
      <c r="J26" s="129">
        <v>445900</v>
      </c>
      <c r="K26" s="158">
        <v>168200</v>
      </c>
      <c r="L26" s="129">
        <v>146800</v>
      </c>
      <c r="M26" s="130">
        <v>0</v>
      </c>
      <c r="N26" s="131">
        <f t="shared" si="0"/>
        <v>760900</v>
      </c>
      <c r="O26" s="132"/>
    </row>
    <row r="27" spans="2:18" s="62" customFormat="1" ht="38.25" customHeight="1">
      <c r="B27" s="56"/>
      <c r="C27" s="57"/>
      <c r="D27" s="58"/>
      <c r="E27" s="57"/>
      <c r="F27" s="57"/>
      <c r="G27" s="57"/>
      <c r="H27" s="58"/>
      <c r="I27" s="58"/>
      <c r="J27" s="59">
        <f>SUM(J15:J26)</f>
        <v>445900</v>
      </c>
      <c r="K27" s="59">
        <f>SUM(K15:K26)</f>
        <v>168200</v>
      </c>
      <c r="L27" s="59">
        <f>SUM(L15:L26)</f>
        <v>146800</v>
      </c>
      <c r="M27" s="59">
        <f>SUM(M15:M26)</f>
        <v>0</v>
      </c>
      <c r="N27" s="60">
        <f>SUM(N15:N26)</f>
        <v>760900</v>
      </c>
      <c r="O27" s="61"/>
    </row>
    <row r="28" spans="2:18" s="62" customFormat="1" ht="38.25" customHeight="1">
      <c r="B28" s="63"/>
      <c r="C28" s="159"/>
      <c r="D28" s="65"/>
      <c r="E28" s="159"/>
      <c r="F28" s="159"/>
      <c r="G28" s="159"/>
      <c r="H28" s="65"/>
      <c r="I28" s="65"/>
      <c r="J28" s="66"/>
      <c r="K28" s="66"/>
      <c r="L28" s="66"/>
      <c r="M28" s="66"/>
      <c r="N28" s="66"/>
      <c r="O28" s="67"/>
    </row>
    <row r="29" spans="2:18" s="62" customFormat="1" ht="38.25" customHeight="1">
      <c r="B29" s="63"/>
      <c r="C29" s="159"/>
      <c r="D29" s="65"/>
      <c r="E29" s="241"/>
      <c r="F29" s="241"/>
      <c r="G29" s="241"/>
      <c r="H29" s="241"/>
      <c r="I29" s="241"/>
      <c r="J29" s="241"/>
      <c r="K29" s="241"/>
      <c r="L29" s="241"/>
      <c r="M29" s="241"/>
      <c r="N29" s="241"/>
      <c r="O29" s="242"/>
    </row>
    <row r="30" spans="2:18" s="62" customFormat="1" ht="38.25" customHeight="1">
      <c r="B30" s="63"/>
      <c r="C30" s="159"/>
      <c r="D30" s="65"/>
      <c r="E30" s="159"/>
      <c r="F30" s="159"/>
      <c r="G30" s="159"/>
      <c r="H30" s="65"/>
      <c r="I30" s="65"/>
      <c r="J30" s="65"/>
      <c r="K30" s="65"/>
      <c r="L30" s="65"/>
      <c r="M30" s="65"/>
      <c r="N30" s="66"/>
      <c r="O30" s="67"/>
    </row>
    <row r="31" spans="2:18" s="62" customFormat="1" ht="38.25" customHeight="1">
      <c r="B31" s="63"/>
      <c r="C31" s="159"/>
      <c r="D31" s="65"/>
      <c r="E31" s="159"/>
      <c r="F31" s="159"/>
      <c r="G31" s="159"/>
      <c r="H31" s="65"/>
      <c r="I31" s="65"/>
      <c r="J31" s="66"/>
      <c r="K31" s="66"/>
      <c r="L31" s="66"/>
      <c r="M31" s="66"/>
      <c r="N31" s="66"/>
      <c r="O31" s="67"/>
    </row>
    <row r="32" spans="2:18" s="62" customFormat="1" ht="38.25" customHeight="1">
      <c r="B32" s="63"/>
      <c r="C32" s="159"/>
      <c r="D32" s="65"/>
      <c r="E32" s="159"/>
      <c r="F32" s="159"/>
      <c r="G32" s="159"/>
      <c r="H32" s="65"/>
      <c r="I32" s="65"/>
      <c r="J32" s="66"/>
      <c r="K32" s="66"/>
      <c r="L32" s="66"/>
      <c r="M32" s="66"/>
      <c r="N32" s="66"/>
      <c r="O32" s="67"/>
    </row>
    <row r="33" spans="2:15" s="62" customFormat="1" ht="38.25" customHeight="1">
      <c r="B33" s="63"/>
      <c r="C33" s="159"/>
      <c r="D33" s="65"/>
      <c r="E33" s="159"/>
      <c r="F33" s="159"/>
      <c r="G33" s="159"/>
      <c r="H33" s="65"/>
      <c r="I33" s="65"/>
      <c r="J33" s="66"/>
      <c r="K33" s="66"/>
      <c r="L33" s="66"/>
      <c r="M33" s="66"/>
      <c r="N33" s="66"/>
      <c r="O33" s="67"/>
    </row>
    <row r="34" spans="2:15" s="62" customFormat="1" ht="38.25" customHeight="1">
      <c r="B34" s="63"/>
      <c r="C34" s="157" t="s">
        <v>41</v>
      </c>
      <c r="D34" s="65"/>
      <c r="E34" s="157" t="s">
        <v>41</v>
      </c>
      <c r="F34" s="159"/>
      <c r="G34" s="235" t="s">
        <v>41</v>
      </c>
      <c r="H34" s="235"/>
      <c r="I34" s="65"/>
      <c r="J34" s="235" t="s">
        <v>41</v>
      </c>
      <c r="K34" s="235"/>
      <c r="L34" s="66"/>
      <c r="M34" s="66"/>
      <c r="N34" s="66"/>
      <c r="O34" s="67"/>
    </row>
    <row r="35" spans="2:15" s="62" customFormat="1" ht="38.25" customHeight="1">
      <c r="B35" s="63"/>
      <c r="C35" s="159"/>
      <c r="D35" s="65"/>
      <c r="E35" s="159"/>
      <c r="F35" s="159"/>
      <c r="G35" s="159"/>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36"/>
      <c r="L37" s="236"/>
      <c r="M37" s="236"/>
      <c r="N37" s="75"/>
      <c r="O37" s="8"/>
    </row>
    <row r="38" spans="2:15" s="79" customFormat="1" ht="63.75" customHeight="1">
      <c r="B38" s="76"/>
      <c r="C38" s="155" t="s">
        <v>42</v>
      </c>
      <c r="D38" s="155"/>
      <c r="E38" s="155" t="s">
        <v>42</v>
      </c>
      <c r="F38" s="155"/>
      <c r="G38" s="230" t="s">
        <v>42</v>
      </c>
      <c r="H38" s="230"/>
      <c r="I38" s="155"/>
      <c r="J38" s="155"/>
      <c r="K38" s="237" t="s">
        <v>42</v>
      </c>
      <c r="L38" s="237"/>
      <c r="M38" s="237"/>
      <c r="N38" s="155"/>
      <c r="O38" s="78"/>
    </row>
    <row r="39" spans="2:15" s="79" customFormat="1" ht="63.75" customHeight="1">
      <c r="B39" s="76"/>
      <c r="C39" s="155" t="s">
        <v>43</v>
      </c>
      <c r="D39" s="80"/>
      <c r="E39" s="155" t="s">
        <v>44</v>
      </c>
      <c r="F39" s="80"/>
      <c r="G39" s="80" t="s">
        <v>45</v>
      </c>
      <c r="H39" s="80"/>
      <c r="I39" s="155"/>
      <c r="J39" s="155"/>
      <c r="K39" s="230" t="s">
        <v>46</v>
      </c>
      <c r="L39" s="230"/>
      <c r="M39" s="230"/>
      <c r="N39" s="80"/>
      <c r="O39" s="81"/>
    </row>
    <row r="40" spans="2:15" s="79" customFormat="1" ht="63.75" customHeight="1">
      <c r="B40" s="82"/>
      <c r="C40" s="156" t="s">
        <v>47</v>
      </c>
      <c r="D40" s="84"/>
      <c r="E40" s="156" t="s">
        <v>48</v>
      </c>
      <c r="F40" s="84"/>
      <c r="G40" s="84" t="s">
        <v>49</v>
      </c>
      <c r="H40" s="84"/>
      <c r="I40" s="156"/>
      <c r="J40" s="156"/>
      <c r="K40" s="231" t="s">
        <v>50</v>
      </c>
      <c r="L40" s="231"/>
      <c r="M40" s="231"/>
      <c r="N40" s="84"/>
      <c r="O40" s="85"/>
    </row>
    <row r="41" spans="2:15" s="152" customFormat="1" ht="38.25" customHeight="1">
      <c r="B41" s="151"/>
    </row>
    <row r="42" spans="2:15" ht="33" customHeight="1"/>
  </sheetData>
  <mergeCells count="15">
    <mergeCell ref="K37:M37"/>
    <mergeCell ref="G38:H38"/>
    <mergeCell ref="K38:M38"/>
    <mergeCell ref="K39:M39"/>
    <mergeCell ref="K40:M40"/>
    <mergeCell ref="K13:M13"/>
    <mergeCell ref="E29:O29"/>
    <mergeCell ref="G34:H34"/>
    <mergeCell ref="J34:K34"/>
    <mergeCell ref="B6:O6"/>
    <mergeCell ref="B7:O7"/>
    <mergeCell ref="B8:O8"/>
    <mergeCell ref="B9:O9"/>
    <mergeCell ref="B10:O10"/>
    <mergeCell ref="B11:O11"/>
  </mergeCells>
  <printOptions horizontalCentered="1" verticalCentered="1"/>
  <pageMargins left="0" right="0" top="0" bottom="0" header="0.31496062992125984" footer="0.31496062992125984"/>
  <pageSetup scale="2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B24" zoomScale="40" zoomScaleNormal="40" workbookViewId="0">
      <selection activeCell="C37" sqref="C37"/>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45" t="s">
        <v>0</v>
      </c>
      <c r="C6" s="246"/>
      <c r="D6" s="246"/>
      <c r="E6" s="246"/>
      <c r="F6" s="246"/>
      <c r="G6" s="246"/>
      <c r="H6" s="246"/>
      <c r="I6" s="246"/>
      <c r="J6" s="246"/>
      <c r="K6" s="246"/>
      <c r="L6" s="246"/>
      <c r="M6" s="246"/>
      <c r="N6" s="246"/>
      <c r="O6" s="247"/>
    </row>
    <row r="7" spans="2:15" ht="23.25">
      <c r="B7" s="245" t="s">
        <v>1</v>
      </c>
      <c r="C7" s="246"/>
      <c r="D7" s="246"/>
      <c r="E7" s="246"/>
      <c r="F7" s="246"/>
      <c r="G7" s="246"/>
      <c r="H7" s="246"/>
      <c r="I7" s="246"/>
      <c r="J7" s="246"/>
      <c r="K7" s="246"/>
      <c r="L7" s="246"/>
      <c r="M7" s="246"/>
      <c r="N7" s="246"/>
      <c r="O7" s="247"/>
    </row>
    <row r="8" spans="2:15" ht="30">
      <c r="B8" s="224" t="s">
        <v>2</v>
      </c>
      <c r="C8" s="225"/>
      <c r="D8" s="225"/>
      <c r="E8" s="225"/>
      <c r="F8" s="225"/>
      <c r="G8" s="225"/>
      <c r="H8" s="225"/>
      <c r="I8" s="225"/>
      <c r="J8" s="225"/>
      <c r="K8" s="225"/>
      <c r="L8" s="225"/>
      <c r="M8" s="225"/>
      <c r="N8" s="225"/>
      <c r="O8" s="226"/>
    </row>
    <row r="9" spans="2:15" ht="30">
      <c r="B9" s="224" t="s">
        <v>3</v>
      </c>
      <c r="C9" s="225"/>
      <c r="D9" s="225"/>
      <c r="E9" s="225"/>
      <c r="F9" s="225"/>
      <c r="G9" s="225"/>
      <c r="H9" s="225"/>
      <c r="I9" s="225"/>
      <c r="J9" s="225"/>
      <c r="K9" s="225"/>
      <c r="L9" s="225"/>
      <c r="M9" s="225"/>
      <c r="N9" s="225"/>
      <c r="O9" s="226"/>
    </row>
    <row r="10" spans="2:15" ht="30">
      <c r="B10" s="227" t="s">
        <v>69</v>
      </c>
      <c r="C10" s="228"/>
      <c r="D10" s="228"/>
      <c r="E10" s="228"/>
      <c r="F10" s="228"/>
      <c r="G10" s="228"/>
      <c r="H10" s="228"/>
      <c r="I10" s="228"/>
      <c r="J10" s="228"/>
      <c r="K10" s="228"/>
      <c r="L10" s="228"/>
      <c r="M10" s="228"/>
      <c r="N10" s="228"/>
      <c r="O10" s="229"/>
    </row>
    <row r="11" spans="2:15" ht="27.75">
      <c r="B11" s="218" t="s">
        <v>4</v>
      </c>
      <c r="C11" s="219"/>
      <c r="D11" s="219"/>
      <c r="E11" s="219"/>
      <c r="F11" s="219"/>
      <c r="G11" s="219"/>
      <c r="H11" s="219"/>
      <c r="I11" s="219"/>
      <c r="J11" s="219"/>
      <c r="K11" s="219"/>
      <c r="L11" s="219"/>
      <c r="M11" s="219"/>
      <c r="N11" s="219"/>
      <c r="O11" s="220"/>
    </row>
    <row r="12" spans="2:15" ht="27.75">
      <c r="B12" s="9"/>
      <c r="C12" s="10" t="s">
        <v>5</v>
      </c>
      <c r="D12" s="7"/>
      <c r="E12" s="7"/>
      <c r="F12" s="7"/>
      <c r="G12" s="7"/>
      <c r="H12" s="7"/>
      <c r="I12" s="7"/>
      <c r="J12" s="7"/>
      <c r="K12" s="7"/>
      <c r="L12" s="7"/>
      <c r="M12" s="7"/>
      <c r="N12" s="7"/>
      <c r="O12" s="8"/>
    </row>
    <row r="13" spans="2:15" s="15" customFormat="1" ht="45">
      <c r="B13" s="11"/>
      <c r="C13" s="112">
        <v>44682</v>
      </c>
      <c r="D13" s="12"/>
      <c r="E13" s="13"/>
      <c r="F13" s="12"/>
      <c r="G13" s="12"/>
      <c r="H13" s="12"/>
      <c r="I13" s="12"/>
      <c r="J13" s="12"/>
      <c r="K13" s="232" t="s">
        <v>6</v>
      </c>
      <c r="L13" s="233"/>
      <c r="M13" s="234"/>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200.25" customHeight="1">
      <c r="B26" s="48">
        <v>1</v>
      </c>
      <c r="C26" s="166" t="s">
        <v>103</v>
      </c>
      <c r="D26" s="169" t="s">
        <v>39</v>
      </c>
      <c r="E26" s="27" t="s">
        <v>40</v>
      </c>
      <c r="F26" s="127" t="s">
        <v>72</v>
      </c>
      <c r="G26" s="127" t="s">
        <v>102</v>
      </c>
      <c r="H26" s="128">
        <v>44703</v>
      </c>
      <c r="I26" s="128">
        <v>44703</v>
      </c>
      <c r="J26" s="129">
        <v>5700</v>
      </c>
      <c r="K26" s="163">
        <v>168200</v>
      </c>
      <c r="L26" s="129">
        <v>146800</v>
      </c>
      <c r="M26" s="130">
        <v>0</v>
      </c>
      <c r="N26" s="131">
        <f>+SUM(J26:M26)</f>
        <v>320700</v>
      </c>
      <c r="O26" s="132"/>
    </row>
    <row r="27" spans="2:18" s="62" customFormat="1" ht="38.25" customHeight="1">
      <c r="B27" s="56"/>
      <c r="C27" s="57"/>
      <c r="D27" s="58"/>
      <c r="E27" s="57"/>
      <c r="F27" s="57"/>
      <c r="G27" s="57"/>
      <c r="H27" s="58"/>
      <c r="I27" s="58"/>
      <c r="J27" s="59">
        <f>SUM(J15:J26)</f>
        <v>5700</v>
      </c>
      <c r="K27" s="59">
        <f>SUM(K15:K26)</f>
        <v>168200</v>
      </c>
      <c r="L27" s="59">
        <f>SUM(L15:L26)</f>
        <v>146800</v>
      </c>
      <c r="M27" s="59">
        <f>SUM(M15:M26)</f>
        <v>0</v>
      </c>
      <c r="N27" s="60">
        <f>SUM(N15:N26)</f>
        <v>320700</v>
      </c>
      <c r="O27" s="61"/>
    </row>
    <row r="28" spans="2:18" s="62" customFormat="1" ht="38.25" customHeight="1">
      <c r="B28" s="63"/>
      <c r="C28" s="164"/>
      <c r="F28" s="164"/>
      <c r="G28" s="249" t="s">
        <v>104</v>
      </c>
      <c r="H28" s="249"/>
      <c r="I28" s="249"/>
      <c r="J28" s="66"/>
      <c r="K28" s="66"/>
      <c r="L28" s="66"/>
      <c r="M28" s="66"/>
      <c r="N28" s="66"/>
      <c r="O28" s="67"/>
    </row>
    <row r="29" spans="2:18" s="62" customFormat="1" ht="38.25" customHeight="1">
      <c r="B29" s="63"/>
      <c r="C29" s="164"/>
      <c r="F29" s="164"/>
      <c r="G29" s="167">
        <v>1</v>
      </c>
      <c r="H29" s="248" t="s">
        <v>97</v>
      </c>
      <c r="I29" s="248"/>
      <c r="J29" s="66"/>
      <c r="K29" s="66"/>
      <c r="L29" s="66"/>
      <c r="M29" s="66"/>
      <c r="N29" s="66"/>
      <c r="O29" s="67"/>
    </row>
    <row r="30" spans="2:18" s="62" customFormat="1" ht="38.25" customHeight="1">
      <c r="B30" s="63"/>
      <c r="C30" s="164"/>
      <c r="F30" s="164"/>
      <c r="G30" s="167">
        <v>2</v>
      </c>
      <c r="H30" s="248" t="s">
        <v>98</v>
      </c>
      <c r="I30" s="248"/>
      <c r="J30" s="66"/>
      <c r="K30" s="66"/>
      <c r="L30" s="66"/>
      <c r="M30" s="66"/>
      <c r="N30" s="66"/>
      <c r="O30" s="67"/>
    </row>
    <row r="31" spans="2:18" s="62" customFormat="1" ht="38.25" customHeight="1">
      <c r="B31" s="63"/>
      <c r="C31" s="164"/>
      <c r="F31" s="164"/>
      <c r="G31" s="167">
        <v>3</v>
      </c>
      <c r="H31" s="248" t="s">
        <v>99</v>
      </c>
      <c r="I31" s="248"/>
      <c r="J31" s="66"/>
      <c r="K31" s="66"/>
      <c r="L31" s="66"/>
      <c r="M31" s="66"/>
      <c r="N31" s="66"/>
      <c r="O31" s="67"/>
    </row>
    <row r="32" spans="2:18" s="62" customFormat="1" ht="38.25" customHeight="1">
      <c r="B32" s="63"/>
      <c r="C32" s="164"/>
      <c r="F32" s="164"/>
      <c r="G32" s="167">
        <v>4</v>
      </c>
      <c r="H32" s="248" t="s">
        <v>100</v>
      </c>
      <c r="I32" s="248"/>
      <c r="J32" s="66"/>
      <c r="K32" s="66"/>
      <c r="L32" s="66"/>
      <c r="M32" s="66"/>
      <c r="N32" s="66"/>
      <c r="O32" s="67"/>
    </row>
    <row r="33" spans="2:15" s="62" customFormat="1" ht="38.25" customHeight="1">
      <c r="B33" s="63"/>
      <c r="C33" s="164"/>
      <c r="F33" s="164"/>
      <c r="G33" s="167">
        <v>5</v>
      </c>
      <c r="H33" s="248" t="s">
        <v>101</v>
      </c>
      <c r="I33" s="248"/>
      <c r="J33" s="66"/>
      <c r="K33" s="66"/>
      <c r="L33" s="66"/>
      <c r="M33" s="66"/>
      <c r="N33" s="66"/>
      <c r="O33" s="67"/>
    </row>
    <row r="34" spans="2:15" s="62" customFormat="1" ht="38.25" customHeight="1">
      <c r="B34" s="63"/>
      <c r="C34" s="162" t="s">
        <v>41</v>
      </c>
      <c r="D34" s="65"/>
      <c r="E34" s="162" t="s">
        <v>41</v>
      </c>
      <c r="F34" s="164"/>
      <c r="G34" s="235" t="s">
        <v>41</v>
      </c>
      <c r="H34" s="235"/>
      <c r="I34" s="65"/>
      <c r="J34" s="235" t="s">
        <v>41</v>
      </c>
      <c r="K34" s="235"/>
      <c r="L34" s="66"/>
      <c r="M34" s="66"/>
      <c r="N34" s="66"/>
      <c r="O34" s="67"/>
    </row>
    <row r="35" spans="2:15" s="62" customFormat="1" ht="38.25" customHeight="1">
      <c r="B35" s="63"/>
      <c r="C35" s="164"/>
      <c r="D35" s="65"/>
      <c r="E35" s="164"/>
      <c r="F35" s="164"/>
      <c r="G35" s="164"/>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36"/>
      <c r="L37" s="236"/>
      <c r="M37" s="236"/>
      <c r="N37" s="75"/>
      <c r="O37" s="8"/>
    </row>
    <row r="38" spans="2:15" s="79" customFormat="1" ht="63.75" customHeight="1">
      <c r="B38" s="76"/>
      <c r="C38" s="160" t="s">
        <v>42</v>
      </c>
      <c r="D38" s="160"/>
      <c r="E38" s="160" t="s">
        <v>42</v>
      </c>
      <c r="F38" s="160"/>
      <c r="G38" s="230" t="s">
        <v>42</v>
      </c>
      <c r="H38" s="230"/>
      <c r="I38" s="160"/>
      <c r="J38" s="160"/>
      <c r="K38" s="237" t="s">
        <v>42</v>
      </c>
      <c r="L38" s="237"/>
      <c r="M38" s="237"/>
      <c r="N38" s="160"/>
      <c r="O38" s="78"/>
    </row>
    <row r="39" spans="2:15" s="79" customFormat="1" ht="63.75" customHeight="1">
      <c r="B39" s="76"/>
      <c r="C39" s="160" t="s">
        <v>43</v>
      </c>
      <c r="D39" s="80"/>
      <c r="E39" s="160" t="s">
        <v>44</v>
      </c>
      <c r="F39" s="80"/>
      <c r="G39" s="80" t="s">
        <v>45</v>
      </c>
      <c r="H39" s="80"/>
      <c r="I39" s="160"/>
      <c r="J39" s="160"/>
      <c r="K39" s="230" t="s">
        <v>46</v>
      </c>
      <c r="L39" s="230"/>
      <c r="M39" s="230"/>
      <c r="N39" s="80"/>
      <c r="O39" s="81"/>
    </row>
    <row r="40" spans="2:15" s="79" customFormat="1" ht="63.75" customHeight="1">
      <c r="B40" s="82"/>
      <c r="C40" s="161" t="s">
        <v>47</v>
      </c>
      <c r="D40" s="84"/>
      <c r="E40" s="161" t="s">
        <v>48</v>
      </c>
      <c r="F40" s="84"/>
      <c r="G40" s="84" t="s">
        <v>49</v>
      </c>
      <c r="H40" s="84"/>
      <c r="I40" s="161"/>
      <c r="J40" s="161"/>
      <c r="K40" s="231" t="s">
        <v>50</v>
      </c>
      <c r="L40" s="231"/>
      <c r="M40" s="231"/>
      <c r="N40" s="84"/>
      <c r="O40" s="85"/>
    </row>
    <row r="41" spans="2:15" s="152" customFormat="1" ht="38.25" customHeight="1">
      <c r="B41" s="151"/>
    </row>
    <row r="42" spans="2:15" ht="33" customHeight="1"/>
  </sheetData>
  <mergeCells count="20">
    <mergeCell ref="B11:O11"/>
    <mergeCell ref="B6:O6"/>
    <mergeCell ref="B7:O7"/>
    <mergeCell ref="B8:O8"/>
    <mergeCell ref="B9:O9"/>
    <mergeCell ref="B10:O10"/>
    <mergeCell ref="K39:M39"/>
    <mergeCell ref="K40:M40"/>
    <mergeCell ref="K13:M13"/>
    <mergeCell ref="G34:H34"/>
    <mergeCell ref="J34:K34"/>
    <mergeCell ref="K37:M37"/>
    <mergeCell ref="G38:H38"/>
    <mergeCell ref="K38:M38"/>
    <mergeCell ref="H29:I29"/>
    <mergeCell ref="H30:I30"/>
    <mergeCell ref="H31:I31"/>
    <mergeCell ref="H32:I32"/>
    <mergeCell ref="H33:I33"/>
    <mergeCell ref="G28:I28"/>
  </mergeCells>
  <printOptions horizontalCentered="1" verticalCentered="1"/>
  <pageMargins left="0" right="0" top="0" bottom="0" header="0.31496062992125984" footer="0.31496062992125984"/>
  <pageSetup scale="2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D17" zoomScale="40" zoomScaleNormal="40" workbookViewId="0">
      <selection activeCell="L26" sqref="L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45" t="s">
        <v>0</v>
      </c>
      <c r="C6" s="246"/>
      <c r="D6" s="246"/>
      <c r="E6" s="246"/>
      <c r="F6" s="246"/>
      <c r="G6" s="246"/>
      <c r="H6" s="246"/>
      <c r="I6" s="246"/>
      <c r="J6" s="246"/>
      <c r="K6" s="246"/>
      <c r="L6" s="246"/>
      <c r="M6" s="246"/>
      <c r="N6" s="246"/>
      <c r="O6" s="247"/>
    </row>
    <row r="7" spans="2:15" ht="23.25">
      <c r="B7" s="245" t="s">
        <v>1</v>
      </c>
      <c r="C7" s="246"/>
      <c r="D7" s="246"/>
      <c r="E7" s="246"/>
      <c r="F7" s="246"/>
      <c r="G7" s="246"/>
      <c r="H7" s="246"/>
      <c r="I7" s="246"/>
      <c r="J7" s="246"/>
      <c r="K7" s="246"/>
      <c r="L7" s="246"/>
      <c r="M7" s="246"/>
      <c r="N7" s="246"/>
      <c r="O7" s="247"/>
    </row>
    <row r="8" spans="2:15" ht="30">
      <c r="B8" s="224" t="s">
        <v>2</v>
      </c>
      <c r="C8" s="225"/>
      <c r="D8" s="225"/>
      <c r="E8" s="225"/>
      <c r="F8" s="225"/>
      <c r="G8" s="225"/>
      <c r="H8" s="225"/>
      <c r="I8" s="225"/>
      <c r="J8" s="225"/>
      <c r="K8" s="225"/>
      <c r="L8" s="225"/>
      <c r="M8" s="225"/>
      <c r="N8" s="225"/>
      <c r="O8" s="226"/>
    </row>
    <row r="9" spans="2:15" ht="30">
      <c r="B9" s="224" t="s">
        <v>3</v>
      </c>
      <c r="C9" s="225"/>
      <c r="D9" s="225"/>
      <c r="E9" s="225"/>
      <c r="F9" s="225"/>
      <c r="G9" s="225"/>
      <c r="H9" s="225"/>
      <c r="I9" s="225"/>
      <c r="J9" s="225"/>
      <c r="K9" s="225"/>
      <c r="L9" s="225"/>
      <c r="M9" s="225"/>
      <c r="N9" s="225"/>
      <c r="O9" s="226"/>
    </row>
    <row r="10" spans="2:15" ht="30">
      <c r="B10" s="227" t="s">
        <v>69</v>
      </c>
      <c r="C10" s="228"/>
      <c r="D10" s="228"/>
      <c r="E10" s="228"/>
      <c r="F10" s="228"/>
      <c r="G10" s="228"/>
      <c r="H10" s="228"/>
      <c r="I10" s="228"/>
      <c r="J10" s="228"/>
      <c r="K10" s="228"/>
      <c r="L10" s="228"/>
      <c r="M10" s="228"/>
      <c r="N10" s="228"/>
      <c r="O10" s="229"/>
    </row>
    <row r="11" spans="2:15" ht="27.75">
      <c r="B11" s="218" t="s">
        <v>4</v>
      </c>
      <c r="C11" s="219"/>
      <c r="D11" s="219"/>
      <c r="E11" s="219"/>
      <c r="F11" s="219"/>
      <c r="G11" s="219"/>
      <c r="H11" s="219"/>
      <c r="I11" s="219"/>
      <c r="J11" s="219"/>
      <c r="K11" s="219"/>
      <c r="L11" s="219"/>
      <c r="M11" s="219"/>
      <c r="N11" s="219"/>
      <c r="O11" s="220"/>
    </row>
    <row r="12" spans="2:15" ht="27.75">
      <c r="B12" s="9"/>
      <c r="C12" s="10" t="s">
        <v>5</v>
      </c>
      <c r="D12" s="7"/>
      <c r="E12" s="7"/>
      <c r="F12" s="7"/>
      <c r="G12" s="7"/>
      <c r="H12" s="7"/>
      <c r="I12" s="7"/>
      <c r="J12" s="7"/>
      <c r="K12" s="7"/>
      <c r="L12" s="7"/>
      <c r="M12" s="7"/>
      <c r="N12" s="7"/>
      <c r="O12" s="8"/>
    </row>
    <row r="13" spans="2:15" s="15" customFormat="1" ht="45">
      <c r="B13" s="11"/>
      <c r="C13" s="112">
        <v>44713</v>
      </c>
      <c r="D13" s="12"/>
      <c r="E13" s="13"/>
      <c r="F13" s="12"/>
      <c r="G13" s="12"/>
      <c r="H13" s="12"/>
      <c r="I13" s="12"/>
      <c r="J13" s="12"/>
      <c r="K13" s="232" t="s">
        <v>6</v>
      </c>
      <c r="L13" s="233"/>
      <c r="M13" s="234"/>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200.25" customHeight="1">
      <c r="B26" s="48">
        <v>1</v>
      </c>
      <c r="C26" s="180" t="s">
        <v>105</v>
      </c>
      <c r="D26" s="169" t="s">
        <v>39</v>
      </c>
      <c r="E26" s="27" t="s">
        <v>40</v>
      </c>
      <c r="F26" s="127" t="s">
        <v>106</v>
      </c>
      <c r="G26" s="127" t="s">
        <v>107</v>
      </c>
      <c r="H26" s="128">
        <v>44719</v>
      </c>
      <c r="I26" s="128">
        <v>44722</v>
      </c>
      <c r="J26" s="129">
        <v>45450</v>
      </c>
      <c r="K26" s="173">
        <v>168200</v>
      </c>
      <c r="L26" s="129">
        <v>146800</v>
      </c>
      <c r="M26" s="130">
        <v>0</v>
      </c>
      <c r="N26" s="131">
        <f>+SUM(J26:M26)</f>
        <v>360450</v>
      </c>
      <c r="O26" s="132"/>
    </row>
    <row r="27" spans="2:18" s="62" customFormat="1" ht="38.25" customHeight="1">
      <c r="B27" s="56"/>
      <c r="C27" s="57"/>
      <c r="D27" s="58"/>
      <c r="E27" s="57"/>
      <c r="F27" s="57"/>
      <c r="G27" s="57"/>
      <c r="H27" s="58"/>
      <c r="I27" s="58"/>
      <c r="J27" s="59">
        <f>SUM(J15:J26)</f>
        <v>45450</v>
      </c>
      <c r="K27" s="59">
        <f>SUM(K15:K26)</f>
        <v>168200</v>
      </c>
      <c r="L27" s="59">
        <f>SUM(L15:L26)</f>
        <v>146800</v>
      </c>
      <c r="M27" s="59">
        <f>SUM(M15:M26)</f>
        <v>0</v>
      </c>
      <c r="N27" s="60">
        <f>SUM(N15:N26)</f>
        <v>360450</v>
      </c>
      <c r="O27" s="61"/>
    </row>
    <row r="28" spans="2:18" s="62" customFormat="1" ht="38.25" customHeight="1">
      <c r="B28" s="63"/>
      <c r="C28" s="174"/>
      <c r="F28" s="174"/>
      <c r="G28" s="249" t="s">
        <v>104</v>
      </c>
      <c r="H28" s="249"/>
      <c r="I28" s="249"/>
      <c r="J28" s="66"/>
      <c r="K28" s="66"/>
      <c r="L28" s="66"/>
      <c r="M28" s="66"/>
      <c r="N28" s="66"/>
      <c r="O28" s="67"/>
    </row>
    <row r="29" spans="2:18" s="62" customFormat="1" ht="38.25" customHeight="1">
      <c r="B29" s="63"/>
      <c r="C29" s="174"/>
      <c r="F29" s="174"/>
      <c r="G29" s="167">
        <v>1</v>
      </c>
      <c r="H29" s="248" t="s">
        <v>97</v>
      </c>
      <c r="I29" s="248"/>
      <c r="J29" s="66"/>
      <c r="K29" s="66"/>
      <c r="L29" s="66"/>
      <c r="M29" s="66"/>
      <c r="N29" s="66"/>
      <c r="O29" s="67"/>
    </row>
    <row r="30" spans="2:18" s="62" customFormat="1" ht="38.25" customHeight="1">
      <c r="B30" s="63"/>
      <c r="C30" s="174"/>
      <c r="F30" s="174"/>
      <c r="G30" s="167">
        <v>2</v>
      </c>
      <c r="H30" s="248" t="s">
        <v>98</v>
      </c>
      <c r="I30" s="248"/>
      <c r="J30" s="66"/>
      <c r="K30" s="66"/>
      <c r="L30" s="66"/>
      <c r="M30" s="66"/>
      <c r="N30" s="66"/>
      <c r="O30" s="67"/>
    </row>
    <row r="31" spans="2:18" s="62" customFormat="1" ht="38.25" customHeight="1">
      <c r="B31" s="63"/>
      <c r="C31" s="174"/>
      <c r="F31" s="174"/>
      <c r="G31" s="167">
        <v>3</v>
      </c>
      <c r="H31" s="248" t="s">
        <v>99</v>
      </c>
      <c r="I31" s="248"/>
      <c r="J31" s="66"/>
      <c r="K31" s="66"/>
      <c r="L31" s="66"/>
      <c r="M31" s="66"/>
      <c r="N31" s="66"/>
      <c r="O31" s="67"/>
    </row>
    <row r="32" spans="2:18" s="62" customFormat="1" ht="38.25" customHeight="1">
      <c r="B32" s="63"/>
      <c r="C32" s="174"/>
      <c r="F32" s="174"/>
      <c r="G32" s="167">
        <v>4</v>
      </c>
      <c r="H32" s="248" t="s">
        <v>100</v>
      </c>
      <c r="I32" s="248"/>
      <c r="J32" s="66"/>
      <c r="K32" s="66"/>
      <c r="L32" s="66"/>
      <c r="M32" s="66"/>
      <c r="N32" s="66"/>
      <c r="O32" s="67"/>
    </row>
    <row r="33" spans="2:15" s="62" customFormat="1" ht="38.25" customHeight="1">
      <c r="B33" s="63"/>
      <c r="C33" s="174"/>
      <c r="F33" s="174"/>
      <c r="G33" s="167">
        <v>5</v>
      </c>
      <c r="H33" s="248" t="s">
        <v>101</v>
      </c>
      <c r="I33" s="248"/>
      <c r="J33" s="66"/>
      <c r="K33" s="66"/>
      <c r="L33" s="66"/>
      <c r="M33" s="66"/>
      <c r="N33" s="66"/>
      <c r="O33" s="67"/>
    </row>
    <row r="34" spans="2:15" s="62" customFormat="1" ht="38.25" customHeight="1">
      <c r="B34" s="63"/>
      <c r="C34" s="172" t="s">
        <v>41</v>
      </c>
      <c r="D34" s="65"/>
      <c r="E34" s="172" t="s">
        <v>41</v>
      </c>
      <c r="F34" s="174"/>
      <c r="G34" s="235" t="s">
        <v>41</v>
      </c>
      <c r="H34" s="235"/>
      <c r="I34" s="65"/>
      <c r="J34" s="235" t="s">
        <v>41</v>
      </c>
      <c r="K34" s="235"/>
      <c r="L34" s="66"/>
      <c r="M34" s="66"/>
      <c r="N34" s="66"/>
      <c r="O34" s="67"/>
    </row>
    <row r="35" spans="2:15" s="62" customFormat="1" ht="38.25" customHeight="1">
      <c r="B35" s="63"/>
      <c r="C35" s="174"/>
      <c r="D35" s="65"/>
      <c r="E35" s="174"/>
      <c r="F35" s="174"/>
      <c r="G35" s="174"/>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36"/>
      <c r="L37" s="236"/>
      <c r="M37" s="236"/>
      <c r="N37" s="75"/>
      <c r="O37" s="8"/>
    </row>
    <row r="38" spans="2:15" s="79" customFormat="1" ht="63.75" customHeight="1">
      <c r="B38" s="76"/>
      <c r="C38" s="170" t="s">
        <v>42</v>
      </c>
      <c r="D38" s="170"/>
      <c r="E38" s="170" t="s">
        <v>42</v>
      </c>
      <c r="F38" s="170"/>
      <c r="G38" s="230" t="s">
        <v>42</v>
      </c>
      <c r="H38" s="230"/>
      <c r="I38" s="170"/>
      <c r="J38" s="170"/>
      <c r="K38" s="237" t="s">
        <v>42</v>
      </c>
      <c r="L38" s="237"/>
      <c r="M38" s="237"/>
      <c r="N38" s="170"/>
      <c r="O38" s="78"/>
    </row>
    <row r="39" spans="2:15" s="79" customFormat="1" ht="63.75" customHeight="1">
      <c r="B39" s="76"/>
      <c r="C39" s="170" t="s">
        <v>43</v>
      </c>
      <c r="D39" s="80"/>
      <c r="E39" s="170" t="s">
        <v>44</v>
      </c>
      <c r="F39" s="80"/>
      <c r="G39" s="80" t="s">
        <v>45</v>
      </c>
      <c r="H39" s="80"/>
      <c r="I39" s="170"/>
      <c r="J39" s="170"/>
      <c r="K39" s="230" t="s">
        <v>46</v>
      </c>
      <c r="L39" s="230"/>
      <c r="M39" s="230"/>
      <c r="N39" s="80"/>
      <c r="O39" s="81"/>
    </row>
    <row r="40" spans="2:15" s="79" customFormat="1" ht="63.75" customHeight="1">
      <c r="B40" s="82"/>
      <c r="C40" s="171" t="s">
        <v>47</v>
      </c>
      <c r="D40" s="84"/>
      <c r="E40" s="171" t="s">
        <v>48</v>
      </c>
      <c r="F40" s="84"/>
      <c r="G40" s="84" t="s">
        <v>49</v>
      </c>
      <c r="H40" s="84"/>
      <c r="I40" s="171"/>
      <c r="J40" s="171"/>
      <c r="K40" s="231" t="s">
        <v>50</v>
      </c>
      <c r="L40" s="231"/>
      <c r="M40" s="231"/>
      <c r="N40" s="84"/>
      <c r="O40" s="85"/>
    </row>
    <row r="41" spans="2:15" s="152" customFormat="1" ht="38.25" customHeight="1">
      <c r="B41" s="151"/>
    </row>
    <row r="42" spans="2:15" ht="33" customHeight="1"/>
  </sheetData>
  <mergeCells count="20">
    <mergeCell ref="H32:I32"/>
    <mergeCell ref="B6:O6"/>
    <mergeCell ref="B7:O7"/>
    <mergeCell ref="B8:O8"/>
    <mergeCell ref="B9:O9"/>
    <mergeCell ref="B10:O10"/>
    <mergeCell ref="B11:O11"/>
    <mergeCell ref="K13:M13"/>
    <mergeCell ref="G28:I28"/>
    <mergeCell ref="H29:I29"/>
    <mergeCell ref="H30:I30"/>
    <mergeCell ref="H31:I31"/>
    <mergeCell ref="K39:M39"/>
    <mergeCell ref="K40:M40"/>
    <mergeCell ref="H33:I33"/>
    <mergeCell ref="G34:H34"/>
    <mergeCell ref="J34:K34"/>
    <mergeCell ref="K37:M37"/>
    <mergeCell ref="G38:H38"/>
    <mergeCell ref="K38:M38"/>
  </mergeCells>
  <printOptions horizontalCentered="1" verticalCentered="1"/>
  <pageMargins left="0" right="0" top="0" bottom="0" header="0.31496062992125984" footer="0.31496062992125984"/>
  <pageSetup scale="2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D16" zoomScale="40" zoomScaleNormal="40" workbookViewId="0">
      <selection activeCell="L26" sqref="L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4.7109375" style="2"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45" t="s">
        <v>0</v>
      </c>
      <c r="C6" s="246"/>
      <c r="D6" s="246"/>
      <c r="E6" s="246"/>
      <c r="F6" s="246"/>
      <c r="G6" s="246"/>
      <c r="H6" s="246"/>
      <c r="I6" s="246"/>
      <c r="J6" s="246"/>
      <c r="K6" s="246"/>
      <c r="L6" s="246"/>
      <c r="M6" s="246"/>
      <c r="N6" s="246"/>
      <c r="O6" s="247"/>
    </row>
    <row r="7" spans="2:15" ht="23.25">
      <c r="B7" s="245" t="s">
        <v>1</v>
      </c>
      <c r="C7" s="246"/>
      <c r="D7" s="246"/>
      <c r="E7" s="246"/>
      <c r="F7" s="246"/>
      <c r="G7" s="246"/>
      <c r="H7" s="246"/>
      <c r="I7" s="246"/>
      <c r="J7" s="246"/>
      <c r="K7" s="246"/>
      <c r="L7" s="246"/>
      <c r="M7" s="246"/>
      <c r="N7" s="246"/>
      <c r="O7" s="247"/>
    </row>
    <row r="8" spans="2:15" ht="30">
      <c r="B8" s="224" t="s">
        <v>2</v>
      </c>
      <c r="C8" s="225"/>
      <c r="D8" s="225"/>
      <c r="E8" s="225"/>
      <c r="F8" s="225"/>
      <c r="G8" s="225"/>
      <c r="H8" s="225"/>
      <c r="I8" s="225"/>
      <c r="J8" s="225"/>
      <c r="K8" s="225"/>
      <c r="L8" s="225"/>
      <c r="M8" s="225"/>
      <c r="N8" s="225"/>
      <c r="O8" s="226"/>
    </row>
    <row r="9" spans="2:15" ht="30">
      <c r="B9" s="224" t="s">
        <v>3</v>
      </c>
      <c r="C9" s="225"/>
      <c r="D9" s="225"/>
      <c r="E9" s="225"/>
      <c r="F9" s="225"/>
      <c r="G9" s="225"/>
      <c r="H9" s="225"/>
      <c r="I9" s="225"/>
      <c r="J9" s="225"/>
      <c r="K9" s="225"/>
      <c r="L9" s="225"/>
      <c r="M9" s="225"/>
      <c r="N9" s="225"/>
      <c r="O9" s="226"/>
    </row>
    <row r="10" spans="2:15" ht="30">
      <c r="B10" s="227" t="s">
        <v>69</v>
      </c>
      <c r="C10" s="228"/>
      <c r="D10" s="228"/>
      <c r="E10" s="228"/>
      <c r="F10" s="228"/>
      <c r="G10" s="228"/>
      <c r="H10" s="228"/>
      <c r="I10" s="228"/>
      <c r="J10" s="228"/>
      <c r="K10" s="228"/>
      <c r="L10" s="228"/>
      <c r="M10" s="228"/>
      <c r="N10" s="228"/>
      <c r="O10" s="229"/>
    </row>
    <row r="11" spans="2:15" ht="27.75">
      <c r="B11" s="218" t="s">
        <v>4</v>
      </c>
      <c r="C11" s="219"/>
      <c r="D11" s="219"/>
      <c r="E11" s="219"/>
      <c r="F11" s="219"/>
      <c r="G11" s="219"/>
      <c r="H11" s="219"/>
      <c r="I11" s="219"/>
      <c r="J11" s="219"/>
      <c r="K11" s="219"/>
      <c r="L11" s="219"/>
      <c r="M11" s="219"/>
      <c r="N11" s="219"/>
      <c r="O11" s="220"/>
    </row>
    <row r="12" spans="2:15" ht="27.75">
      <c r="B12" s="9"/>
      <c r="C12" s="10"/>
      <c r="D12" s="7"/>
      <c r="E12" s="7"/>
      <c r="F12" s="7"/>
      <c r="G12" s="7"/>
      <c r="H12" s="7"/>
      <c r="I12" s="7"/>
      <c r="J12" s="7"/>
      <c r="K12" s="7"/>
      <c r="L12" s="7"/>
      <c r="M12" s="7"/>
      <c r="N12" s="7"/>
      <c r="O12" s="8"/>
    </row>
    <row r="13" spans="2:15" s="15" customFormat="1" ht="45">
      <c r="B13" s="11"/>
      <c r="C13" s="112">
        <v>44743</v>
      </c>
      <c r="D13" s="12"/>
      <c r="E13" s="13"/>
      <c r="F13" s="12"/>
      <c r="G13" s="12"/>
      <c r="H13" s="12"/>
      <c r="I13" s="12"/>
      <c r="J13" s="12"/>
      <c r="K13" s="232" t="s">
        <v>6</v>
      </c>
      <c r="L13" s="233"/>
      <c r="M13" s="234"/>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200.25" customHeight="1">
      <c r="B26" s="48">
        <v>1</v>
      </c>
      <c r="C26" s="181" t="s">
        <v>108</v>
      </c>
      <c r="D26" s="169" t="s">
        <v>39</v>
      </c>
      <c r="E26" s="27" t="s">
        <v>40</v>
      </c>
      <c r="F26" s="127" t="s">
        <v>109</v>
      </c>
      <c r="G26" s="127" t="s">
        <v>110</v>
      </c>
      <c r="H26" s="128">
        <v>44748</v>
      </c>
      <c r="I26" s="128">
        <v>44750</v>
      </c>
      <c r="J26" s="129">
        <v>35650</v>
      </c>
      <c r="K26" s="178">
        <f>315000-L26</f>
        <v>170700</v>
      </c>
      <c r="L26" s="129">
        <v>144300</v>
      </c>
      <c r="M26" s="130">
        <v>0</v>
      </c>
      <c r="N26" s="187">
        <f>+SUM(J26:M26)</f>
        <v>350650</v>
      </c>
      <c r="O26" s="132"/>
    </row>
    <row r="27" spans="2:18" s="62" customFormat="1" ht="38.25" customHeight="1">
      <c r="B27" s="56"/>
      <c r="C27" s="57"/>
      <c r="D27" s="58"/>
      <c r="E27" s="57"/>
      <c r="F27" s="57"/>
      <c r="G27" s="57"/>
      <c r="H27" s="58"/>
      <c r="I27" s="58"/>
      <c r="J27" s="59">
        <f>SUM(J15:J26)</f>
        <v>35650</v>
      </c>
      <c r="K27" s="59">
        <f>SUM(K15:K26)</f>
        <v>170700</v>
      </c>
      <c r="L27" s="59">
        <f>SUM(L15:L26)</f>
        <v>144300</v>
      </c>
      <c r="M27" s="59">
        <f>SUM(M15:M26)</f>
        <v>0</v>
      </c>
      <c r="N27" s="60">
        <f>SUM(N15:N26)</f>
        <v>350650</v>
      </c>
      <c r="O27" s="61"/>
    </row>
    <row r="28" spans="2:18" s="62" customFormat="1" ht="38.25" customHeight="1">
      <c r="B28" s="63"/>
      <c r="C28" s="179"/>
      <c r="F28" s="179"/>
      <c r="G28" s="249" t="s">
        <v>104</v>
      </c>
      <c r="H28" s="249"/>
      <c r="I28" s="249"/>
      <c r="J28" s="66"/>
      <c r="K28" s="66"/>
      <c r="L28" s="66"/>
      <c r="M28" s="66"/>
      <c r="N28" s="66"/>
      <c r="O28" s="67"/>
    </row>
    <row r="29" spans="2:18" s="62" customFormat="1" ht="38.25" customHeight="1">
      <c r="B29" s="63"/>
      <c r="C29" s="179"/>
      <c r="F29" s="179"/>
      <c r="G29" s="167">
        <v>1</v>
      </c>
      <c r="H29" s="248" t="s">
        <v>97</v>
      </c>
      <c r="I29" s="248"/>
      <c r="J29" s="66"/>
      <c r="K29" s="66"/>
      <c r="L29" s="66"/>
      <c r="M29" s="66"/>
      <c r="N29" s="66"/>
      <c r="O29" s="67"/>
    </row>
    <row r="30" spans="2:18" s="62" customFormat="1" ht="38.25" customHeight="1">
      <c r="B30" s="63"/>
      <c r="C30" s="179"/>
      <c r="F30" s="179"/>
      <c r="G30" s="167">
        <v>2</v>
      </c>
      <c r="H30" s="248" t="s">
        <v>98</v>
      </c>
      <c r="I30" s="248"/>
      <c r="J30" s="66"/>
      <c r="K30" s="66"/>
      <c r="L30" s="66"/>
      <c r="M30" s="66"/>
      <c r="N30" s="66"/>
      <c r="O30" s="67"/>
    </row>
    <row r="31" spans="2:18" s="62" customFormat="1" ht="38.25" customHeight="1">
      <c r="B31" s="63"/>
      <c r="C31" s="179"/>
      <c r="F31" s="179"/>
      <c r="G31" s="167">
        <v>3</v>
      </c>
      <c r="H31" s="248" t="s">
        <v>99</v>
      </c>
      <c r="I31" s="248"/>
      <c r="J31" s="66"/>
      <c r="K31" s="66"/>
      <c r="L31" s="66"/>
      <c r="M31" s="66"/>
      <c r="N31" s="66"/>
      <c r="O31" s="67"/>
    </row>
    <row r="32" spans="2:18" s="62" customFormat="1" ht="38.25" customHeight="1">
      <c r="B32" s="63"/>
      <c r="C32" s="179"/>
      <c r="F32" s="179"/>
      <c r="G32" s="167">
        <v>4</v>
      </c>
      <c r="H32" s="248" t="s">
        <v>100</v>
      </c>
      <c r="I32" s="248"/>
      <c r="J32" s="66"/>
      <c r="K32" s="66"/>
      <c r="L32" s="66"/>
      <c r="M32" s="66"/>
      <c r="N32" s="66"/>
      <c r="O32" s="67"/>
    </row>
    <row r="33" spans="2:15" s="62" customFormat="1" ht="38.25" customHeight="1">
      <c r="B33" s="63"/>
      <c r="C33" s="179"/>
      <c r="F33" s="179"/>
      <c r="G33" s="167">
        <v>5</v>
      </c>
      <c r="H33" s="248" t="s">
        <v>101</v>
      </c>
      <c r="I33" s="248"/>
      <c r="J33" s="66"/>
      <c r="K33" s="66"/>
      <c r="L33" s="66"/>
      <c r="M33" s="66"/>
      <c r="N33" s="66"/>
      <c r="O33" s="67"/>
    </row>
    <row r="34" spans="2:15" s="62" customFormat="1" ht="38.25" customHeight="1">
      <c r="B34" s="63"/>
      <c r="C34" s="177" t="s">
        <v>41</v>
      </c>
      <c r="D34" s="65"/>
      <c r="E34" s="177" t="s">
        <v>41</v>
      </c>
      <c r="F34" s="179"/>
      <c r="G34" s="235" t="s">
        <v>41</v>
      </c>
      <c r="H34" s="235"/>
      <c r="I34" s="65"/>
      <c r="J34" s="235" t="s">
        <v>41</v>
      </c>
      <c r="K34" s="235"/>
      <c r="L34" s="66"/>
      <c r="M34" s="66"/>
      <c r="N34" s="66"/>
      <c r="O34" s="67"/>
    </row>
    <row r="35" spans="2:15" s="62" customFormat="1" ht="38.25" customHeight="1">
      <c r="B35" s="63"/>
      <c r="C35" s="179"/>
      <c r="D35" s="65"/>
      <c r="E35" s="179"/>
      <c r="F35" s="179"/>
      <c r="G35" s="179"/>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36"/>
      <c r="L37" s="236"/>
      <c r="M37" s="236"/>
      <c r="N37" s="75"/>
      <c r="O37" s="8"/>
    </row>
    <row r="38" spans="2:15" s="79" customFormat="1" ht="63.75" customHeight="1">
      <c r="B38" s="76"/>
      <c r="C38" s="175" t="s">
        <v>42</v>
      </c>
      <c r="D38" s="175"/>
      <c r="E38" s="175" t="s">
        <v>42</v>
      </c>
      <c r="F38" s="175"/>
      <c r="G38" s="230" t="s">
        <v>42</v>
      </c>
      <c r="H38" s="230"/>
      <c r="I38" s="175"/>
      <c r="J38" s="175"/>
      <c r="K38" s="237" t="s">
        <v>42</v>
      </c>
      <c r="L38" s="237"/>
      <c r="M38" s="237"/>
      <c r="N38" s="175"/>
      <c r="O38" s="78"/>
    </row>
    <row r="39" spans="2:15" s="79" customFormat="1" ht="63.75" customHeight="1">
      <c r="B39" s="76"/>
      <c r="C39" s="175" t="s">
        <v>43</v>
      </c>
      <c r="D39" s="80"/>
      <c r="E39" s="175" t="s">
        <v>44</v>
      </c>
      <c r="F39" s="80"/>
      <c r="G39" s="80" t="s">
        <v>45</v>
      </c>
      <c r="H39" s="80"/>
      <c r="I39" s="175"/>
      <c r="J39" s="175"/>
      <c r="K39" s="230" t="s">
        <v>46</v>
      </c>
      <c r="L39" s="230"/>
      <c r="M39" s="230"/>
      <c r="N39" s="80"/>
      <c r="O39" s="81"/>
    </row>
    <row r="40" spans="2:15" s="79" customFormat="1" ht="63.75" customHeight="1">
      <c r="B40" s="82"/>
      <c r="C40" s="176" t="s">
        <v>47</v>
      </c>
      <c r="D40" s="84"/>
      <c r="E40" s="176" t="s">
        <v>48</v>
      </c>
      <c r="F40" s="84"/>
      <c r="G40" s="84" t="s">
        <v>49</v>
      </c>
      <c r="H40" s="84"/>
      <c r="I40" s="176"/>
      <c r="J40" s="176"/>
      <c r="K40" s="231" t="s">
        <v>50</v>
      </c>
      <c r="L40" s="231"/>
      <c r="M40" s="231"/>
      <c r="N40" s="84"/>
      <c r="O40" s="85"/>
    </row>
    <row r="41" spans="2:15" s="152" customFormat="1" ht="38.25" customHeight="1">
      <c r="B41" s="151"/>
    </row>
    <row r="42" spans="2:15" ht="33" customHeight="1"/>
  </sheetData>
  <mergeCells count="20">
    <mergeCell ref="K39:M39"/>
    <mergeCell ref="K40:M40"/>
    <mergeCell ref="H33:I33"/>
    <mergeCell ref="G34:H34"/>
    <mergeCell ref="J34:K34"/>
    <mergeCell ref="K37:M37"/>
    <mergeCell ref="G38:H38"/>
    <mergeCell ref="K38:M38"/>
    <mergeCell ref="H32:I32"/>
    <mergeCell ref="B6:O6"/>
    <mergeCell ref="B7:O7"/>
    <mergeCell ref="B8:O8"/>
    <mergeCell ref="B9:O9"/>
    <mergeCell ref="B10:O10"/>
    <mergeCell ref="B11:O11"/>
    <mergeCell ref="K13:M13"/>
    <mergeCell ref="G28:I28"/>
    <mergeCell ref="H29:I29"/>
    <mergeCell ref="H30:I30"/>
    <mergeCell ref="H31:I31"/>
  </mergeCells>
  <printOptions horizontalCentered="1" verticalCentered="1"/>
  <pageMargins left="0" right="0" top="0" bottom="0" header="0.31496062992125984" footer="0.31496062992125984"/>
  <pageSetup scale="2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D16" zoomScale="40" zoomScaleNormal="40" workbookViewId="0">
      <selection activeCell="L26" sqref="L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4.7109375" style="2"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45" t="s">
        <v>0</v>
      </c>
      <c r="C6" s="246"/>
      <c r="D6" s="246"/>
      <c r="E6" s="246"/>
      <c r="F6" s="246"/>
      <c r="G6" s="246"/>
      <c r="H6" s="246"/>
      <c r="I6" s="246"/>
      <c r="J6" s="246"/>
      <c r="K6" s="246"/>
      <c r="L6" s="246"/>
      <c r="M6" s="246"/>
      <c r="N6" s="246"/>
      <c r="O6" s="247"/>
    </row>
    <row r="7" spans="2:15" ht="23.25">
      <c r="B7" s="245" t="s">
        <v>1</v>
      </c>
      <c r="C7" s="246"/>
      <c r="D7" s="246"/>
      <c r="E7" s="246"/>
      <c r="F7" s="246"/>
      <c r="G7" s="246"/>
      <c r="H7" s="246"/>
      <c r="I7" s="246"/>
      <c r="J7" s="246"/>
      <c r="K7" s="246"/>
      <c r="L7" s="246"/>
      <c r="M7" s="246"/>
      <c r="N7" s="246"/>
      <c r="O7" s="247"/>
    </row>
    <row r="8" spans="2:15" ht="30">
      <c r="B8" s="224" t="s">
        <v>2</v>
      </c>
      <c r="C8" s="225"/>
      <c r="D8" s="225"/>
      <c r="E8" s="225"/>
      <c r="F8" s="225"/>
      <c r="G8" s="225"/>
      <c r="H8" s="225"/>
      <c r="I8" s="225"/>
      <c r="J8" s="225"/>
      <c r="K8" s="225"/>
      <c r="L8" s="225"/>
      <c r="M8" s="225"/>
      <c r="N8" s="225"/>
      <c r="O8" s="226"/>
    </row>
    <row r="9" spans="2:15" ht="30">
      <c r="B9" s="224" t="s">
        <v>3</v>
      </c>
      <c r="C9" s="225"/>
      <c r="D9" s="225"/>
      <c r="E9" s="225"/>
      <c r="F9" s="225"/>
      <c r="G9" s="225"/>
      <c r="H9" s="225"/>
      <c r="I9" s="225"/>
      <c r="J9" s="225"/>
      <c r="K9" s="225"/>
      <c r="L9" s="225"/>
      <c r="M9" s="225"/>
      <c r="N9" s="225"/>
      <c r="O9" s="226"/>
    </row>
    <row r="10" spans="2:15" ht="30">
      <c r="B10" s="227" t="s">
        <v>69</v>
      </c>
      <c r="C10" s="228"/>
      <c r="D10" s="228"/>
      <c r="E10" s="228"/>
      <c r="F10" s="228"/>
      <c r="G10" s="228"/>
      <c r="H10" s="228"/>
      <c r="I10" s="228"/>
      <c r="J10" s="228"/>
      <c r="K10" s="228"/>
      <c r="L10" s="228"/>
      <c r="M10" s="228"/>
      <c r="N10" s="228"/>
      <c r="O10" s="229"/>
    </row>
    <row r="11" spans="2:15" ht="27.75">
      <c r="B11" s="218" t="s">
        <v>4</v>
      </c>
      <c r="C11" s="219"/>
      <c r="D11" s="219"/>
      <c r="E11" s="219"/>
      <c r="F11" s="219"/>
      <c r="G11" s="219"/>
      <c r="H11" s="219"/>
      <c r="I11" s="219"/>
      <c r="J11" s="219"/>
      <c r="K11" s="219"/>
      <c r="L11" s="219"/>
      <c r="M11" s="219"/>
      <c r="N11" s="219"/>
      <c r="O11" s="220"/>
    </row>
    <row r="12" spans="2:15" ht="27.75">
      <c r="B12" s="9"/>
      <c r="C12" s="10"/>
      <c r="D12" s="7"/>
      <c r="E12" s="7"/>
      <c r="F12" s="7"/>
      <c r="G12" s="7"/>
      <c r="H12" s="7"/>
      <c r="I12" s="7"/>
      <c r="J12" s="7"/>
      <c r="K12" s="7"/>
      <c r="L12" s="7"/>
      <c r="M12" s="7"/>
      <c r="N12" s="7"/>
      <c r="O12" s="8"/>
    </row>
    <row r="13" spans="2:15" s="15" customFormat="1" ht="45">
      <c r="B13" s="11"/>
      <c r="C13" s="112" t="s">
        <v>112</v>
      </c>
      <c r="D13" s="12"/>
      <c r="E13" s="13"/>
      <c r="F13" s="12"/>
      <c r="G13" s="12"/>
      <c r="H13" s="12"/>
      <c r="I13" s="12"/>
      <c r="J13" s="12"/>
      <c r="K13" s="232" t="s">
        <v>6</v>
      </c>
      <c r="L13" s="233"/>
      <c r="M13" s="234"/>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119.25" customHeight="1">
      <c r="B26" s="48">
        <v>1</v>
      </c>
      <c r="C26" s="188" t="s">
        <v>111</v>
      </c>
      <c r="D26" s="169" t="s">
        <v>39</v>
      </c>
      <c r="E26" s="27" t="s">
        <v>40</v>
      </c>
      <c r="F26" s="127" t="s">
        <v>72</v>
      </c>
      <c r="G26" s="127" t="s">
        <v>79</v>
      </c>
      <c r="H26" s="128">
        <v>44786</v>
      </c>
      <c r="I26" s="128">
        <v>44787</v>
      </c>
      <c r="J26" s="129">
        <v>58400</v>
      </c>
      <c r="K26" s="185">
        <f>315000-L26</f>
        <v>170700</v>
      </c>
      <c r="L26" s="129">
        <v>144300</v>
      </c>
      <c r="M26" s="130">
        <v>0</v>
      </c>
      <c r="N26" s="187">
        <f>+SUM(J26:M26)</f>
        <v>373400</v>
      </c>
      <c r="O26" s="132"/>
    </row>
    <row r="27" spans="2:18" s="62" customFormat="1" ht="38.25" customHeight="1">
      <c r="B27" s="56"/>
      <c r="C27" s="57"/>
      <c r="D27" s="58"/>
      <c r="E27" s="57"/>
      <c r="F27" s="57"/>
      <c r="G27" s="57"/>
      <c r="H27" s="58"/>
      <c r="I27" s="58"/>
      <c r="J27" s="59">
        <f>SUM(J15:J26)</f>
        <v>58400</v>
      </c>
      <c r="K27" s="59">
        <f>SUM(K15:K26)</f>
        <v>170700</v>
      </c>
      <c r="L27" s="59">
        <f>SUM(L15:L26)</f>
        <v>144300</v>
      </c>
      <c r="M27" s="59">
        <f>SUM(M15:M26)</f>
        <v>0</v>
      </c>
      <c r="N27" s="60">
        <f>SUM(N15:N26)</f>
        <v>373400</v>
      </c>
      <c r="O27" s="61"/>
    </row>
    <row r="28" spans="2:18" s="62" customFormat="1" ht="38.25" customHeight="1">
      <c r="B28" s="63"/>
      <c r="C28" s="186"/>
      <c r="F28" s="186"/>
      <c r="G28" s="249" t="s">
        <v>104</v>
      </c>
      <c r="H28" s="249"/>
      <c r="I28" s="249"/>
      <c r="J28" s="66"/>
      <c r="K28" s="66"/>
      <c r="L28" s="66"/>
      <c r="M28" s="66"/>
      <c r="N28" s="66"/>
      <c r="O28" s="67"/>
    </row>
    <row r="29" spans="2:18" s="62" customFormat="1" ht="38.25" customHeight="1">
      <c r="B29" s="63"/>
      <c r="C29" s="186"/>
      <c r="F29" s="186"/>
      <c r="G29" s="167">
        <v>1</v>
      </c>
      <c r="H29" s="248" t="s">
        <v>97</v>
      </c>
      <c r="I29" s="248"/>
      <c r="J29" s="66"/>
      <c r="K29" s="66"/>
      <c r="L29" s="66"/>
      <c r="M29" s="66"/>
      <c r="N29" s="66"/>
      <c r="O29" s="67"/>
    </row>
    <row r="30" spans="2:18" s="62" customFormat="1" ht="38.25" customHeight="1">
      <c r="B30" s="63"/>
      <c r="C30" s="186"/>
      <c r="F30" s="186"/>
      <c r="G30" s="167">
        <v>2</v>
      </c>
      <c r="H30" s="248" t="s">
        <v>98</v>
      </c>
      <c r="I30" s="248"/>
      <c r="J30" s="66"/>
      <c r="K30" s="66"/>
      <c r="L30" s="66"/>
      <c r="M30" s="66"/>
      <c r="N30" s="66"/>
      <c r="O30" s="67"/>
    </row>
    <row r="31" spans="2:18" s="62" customFormat="1" ht="38.25" customHeight="1">
      <c r="B31" s="63"/>
      <c r="C31" s="186"/>
      <c r="F31" s="186"/>
      <c r="G31" s="167">
        <v>3</v>
      </c>
      <c r="H31" s="248" t="s">
        <v>99</v>
      </c>
      <c r="I31" s="248"/>
      <c r="J31" s="66"/>
      <c r="K31" s="66"/>
      <c r="L31" s="66"/>
      <c r="M31" s="66"/>
      <c r="N31" s="66"/>
      <c r="O31" s="67"/>
    </row>
    <row r="32" spans="2:18" s="62" customFormat="1" ht="38.25" customHeight="1">
      <c r="B32" s="63"/>
      <c r="C32" s="186"/>
      <c r="F32" s="186"/>
      <c r="G32" s="167">
        <v>4</v>
      </c>
      <c r="H32" s="248" t="s">
        <v>100</v>
      </c>
      <c r="I32" s="248"/>
      <c r="J32" s="66"/>
      <c r="K32" s="66"/>
      <c r="L32" s="66"/>
      <c r="M32" s="66"/>
      <c r="N32" s="66"/>
      <c r="O32" s="67"/>
    </row>
    <row r="33" spans="2:15" s="62" customFormat="1" ht="38.25" customHeight="1">
      <c r="B33" s="63"/>
      <c r="C33" s="186"/>
      <c r="F33" s="186"/>
      <c r="G33" s="167">
        <v>5</v>
      </c>
      <c r="H33" s="248" t="s">
        <v>101</v>
      </c>
      <c r="I33" s="248"/>
      <c r="J33" s="66"/>
      <c r="K33" s="66"/>
      <c r="L33" s="66"/>
      <c r="M33" s="66"/>
      <c r="N33" s="66"/>
      <c r="O33" s="67"/>
    </row>
    <row r="34" spans="2:15" s="62" customFormat="1" ht="38.25" customHeight="1">
      <c r="B34" s="63"/>
      <c r="C34" s="184" t="s">
        <v>41</v>
      </c>
      <c r="D34" s="65"/>
      <c r="E34" s="184" t="s">
        <v>41</v>
      </c>
      <c r="F34" s="186"/>
      <c r="G34" s="235" t="s">
        <v>41</v>
      </c>
      <c r="H34" s="235"/>
      <c r="I34" s="65"/>
      <c r="J34" s="235" t="s">
        <v>41</v>
      </c>
      <c r="K34" s="235"/>
      <c r="L34" s="66"/>
      <c r="M34" s="66"/>
      <c r="N34" s="66"/>
      <c r="O34" s="67"/>
    </row>
    <row r="35" spans="2:15" s="62" customFormat="1" ht="38.25" customHeight="1">
      <c r="B35" s="63"/>
      <c r="C35" s="186"/>
      <c r="D35" s="65"/>
      <c r="E35" s="186"/>
      <c r="F35" s="186"/>
      <c r="G35" s="186"/>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36"/>
      <c r="L37" s="236"/>
      <c r="M37" s="236"/>
      <c r="N37" s="75"/>
      <c r="O37" s="8"/>
    </row>
    <row r="38" spans="2:15" s="79" customFormat="1" ht="63.75" customHeight="1">
      <c r="B38" s="76"/>
      <c r="C38" s="182" t="s">
        <v>42</v>
      </c>
      <c r="D38" s="182"/>
      <c r="E38" s="182" t="s">
        <v>42</v>
      </c>
      <c r="F38" s="182"/>
      <c r="G38" s="230" t="s">
        <v>42</v>
      </c>
      <c r="H38" s="230"/>
      <c r="I38" s="182"/>
      <c r="J38" s="182"/>
      <c r="K38" s="237" t="s">
        <v>42</v>
      </c>
      <c r="L38" s="237"/>
      <c r="M38" s="237"/>
      <c r="N38" s="182"/>
      <c r="O38" s="78"/>
    </row>
    <row r="39" spans="2:15" s="79" customFormat="1" ht="63.75" customHeight="1">
      <c r="B39" s="76"/>
      <c r="C39" s="182" t="s">
        <v>43</v>
      </c>
      <c r="D39" s="80"/>
      <c r="E39" s="182" t="s">
        <v>44</v>
      </c>
      <c r="F39" s="80"/>
      <c r="G39" s="80" t="s">
        <v>45</v>
      </c>
      <c r="H39" s="80"/>
      <c r="I39" s="182"/>
      <c r="J39" s="182"/>
      <c r="K39" s="230" t="s">
        <v>46</v>
      </c>
      <c r="L39" s="230"/>
      <c r="M39" s="230"/>
      <c r="N39" s="80"/>
      <c r="O39" s="81"/>
    </row>
    <row r="40" spans="2:15" s="79" customFormat="1" ht="63.75" customHeight="1">
      <c r="B40" s="82"/>
      <c r="C40" s="183" t="s">
        <v>47</v>
      </c>
      <c r="D40" s="84"/>
      <c r="E40" s="183" t="s">
        <v>48</v>
      </c>
      <c r="F40" s="84"/>
      <c r="G40" s="84" t="s">
        <v>49</v>
      </c>
      <c r="H40" s="84"/>
      <c r="I40" s="183"/>
      <c r="J40" s="183"/>
      <c r="K40" s="231" t="s">
        <v>50</v>
      </c>
      <c r="L40" s="231"/>
      <c r="M40" s="231"/>
      <c r="N40" s="84"/>
      <c r="O40" s="85"/>
    </row>
    <row r="41" spans="2:15" s="152" customFormat="1" ht="38.25" customHeight="1">
      <c r="B41" s="151"/>
    </row>
    <row r="42" spans="2:15" ht="33" customHeight="1"/>
  </sheetData>
  <mergeCells count="20">
    <mergeCell ref="H32:I32"/>
    <mergeCell ref="B6:O6"/>
    <mergeCell ref="B7:O7"/>
    <mergeCell ref="B8:O8"/>
    <mergeCell ref="B9:O9"/>
    <mergeCell ref="B10:O10"/>
    <mergeCell ref="B11:O11"/>
    <mergeCell ref="K13:M13"/>
    <mergeCell ref="G28:I28"/>
    <mergeCell ref="H29:I29"/>
    <mergeCell ref="H30:I30"/>
    <mergeCell ref="H31:I31"/>
    <mergeCell ref="K39:M39"/>
    <mergeCell ref="K40:M40"/>
    <mergeCell ref="H33:I33"/>
    <mergeCell ref="G34:H34"/>
    <mergeCell ref="J34:K34"/>
    <mergeCell ref="K37:M37"/>
    <mergeCell ref="G38:H38"/>
    <mergeCell ref="K38:M38"/>
  </mergeCells>
  <printOptions horizontalCentered="1" verticalCentered="1"/>
  <pageMargins left="0" right="0" top="0" bottom="0" header="0.31496062992125984" footer="0.31496062992125984"/>
  <pageSetup scale="2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3"/>
  <sheetViews>
    <sheetView topLeftCell="D17" zoomScale="40" zoomScaleNormal="40" workbookViewId="0">
      <selection activeCell="K27" sqref="K27"/>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84.85546875" style="2" customWidth="1"/>
    <col min="6" max="6" width="24.7109375" style="2"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45" t="s">
        <v>0</v>
      </c>
      <c r="C6" s="246"/>
      <c r="D6" s="246"/>
      <c r="E6" s="246"/>
      <c r="F6" s="246"/>
      <c r="G6" s="246"/>
      <c r="H6" s="246"/>
      <c r="I6" s="246"/>
      <c r="J6" s="246"/>
      <c r="K6" s="246"/>
      <c r="L6" s="246"/>
      <c r="M6" s="246"/>
      <c r="N6" s="246"/>
      <c r="O6" s="247"/>
    </row>
    <row r="7" spans="2:15" ht="23.25">
      <c r="B7" s="245" t="s">
        <v>1</v>
      </c>
      <c r="C7" s="246"/>
      <c r="D7" s="246"/>
      <c r="E7" s="246"/>
      <c r="F7" s="246"/>
      <c r="G7" s="246"/>
      <c r="H7" s="246"/>
      <c r="I7" s="246"/>
      <c r="J7" s="246"/>
      <c r="K7" s="246"/>
      <c r="L7" s="246"/>
      <c r="M7" s="246"/>
      <c r="N7" s="246"/>
      <c r="O7" s="247"/>
    </row>
    <row r="8" spans="2:15" ht="30">
      <c r="B8" s="224" t="s">
        <v>2</v>
      </c>
      <c r="C8" s="225"/>
      <c r="D8" s="225"/>
      <c r="E8" s="225"/>
      <c r="F8" s="225"/>
      <c r="G8" s="225"/>
      <c r="H8" s="225"/>
      <c r="I8" s="225"/>
      <c r="J8" s="225"/>
      <c r="K8" s="225"/>
      <c r="L8" s="225"/>
      <c r="M8" s="225"/>
      <c r="N8" s="225"/>
      <c r="O8" s="226"/>
    </row>
    <row r="9" spans="2:15" ht="30">
      <c r="B9" s="224" t="s">
        <v>3</v>
      </c>
      <c r="C9" s="225"/>
      <c r="D9" s="225"/>
      <c r="E9" s="225"/>
      <c r="F9" s="225"/>
      <c r="G9" s="225"/>
      <c r="H9" s="225"/>
      <c r="I9" s="225"/>
      <c r="J9" s="225"/>
      <c r="K9" s="225"/>
      <c r="L9" s="225"/>
      <c r="M9" s="225"/>
      <c r="N9" s="225"/>
      <c r="O9" s="226"/>
    </row>
    <row r="10" spans="2:15" ht="30">
      <c r="B10" s="227" t="s">
        <v>69</v>
      </c>
      <c r="C10" s="228"/>
      <c r="D10" s="228"/>
      <c r="E10" s="228"/>
      <c r="F10" s="228"/>
      <c r="G10" s="228"/>
      <c r="H10" s="228"/>
      <c r="I10" s="228"/>
      <c r="J10" s="228"/>
      <c r="K10" s="228"/>
      <c r="L10" s="228"/>
      <c r="M10" s="228"/>
      <c r="N10" s="228"/>
      <c r="O10" s="229"/>
    </row>
    <row r="11" spans="2:15" ht="27.75">
      <c r="B11" s="218" t="s">
        <v>4</v>
      </c>
      <c r="C11" s="219"/>
      <c r="D11" s="219"/>
      <c r="E11" s="219"/>
      <c r="F11" s="219"/>
      <c r="G11" s="219"/>
      <c r="H11" s="219"/>
      <c r="I11" s="219"/>
      <c r="J11" s="219"/>
      <c r="K11" s="219"/>
      <c r="L11" s="219"/>
      <c r="M11" s="219"/>
      <c r="N11" s="219"/>
      <c r="O11" s="220"/>
    </row>
    <row r="12" spans="2:15" ht="27.75">
      <c r="B12" s="9"/>
      <c r="C12" s="10"/>
      <c r="D12" s="7"/>
      <c r="E12" s="7"/>
      <c r="F12" s="7"/>
      <c r="G12" s="7"/>
      <c r="H12" s="7"/>
      <c r="I12" s="7"/>
      <c r="J12" s="7"/>
      <c r="K12" s="7"/>
      <c r="L12" s="7"/>
      <c r="M12" s="7"/>
      <c r="N12" s="7"/>
      <c r="O12" s="8"/>
    </row>
    <row r="13" spans="2:15" s="15" customFormat="1" ht="45">
      <c r="B13" s="11"/>
      <c r="C13" s="112" t="s">
        <v>113</v>
      </c>
      <c r="D13" s="12"/>
      <c r="E13" s="13"/>
      <c r="F13" s="12"/>
      <c r="G13" s="12"/>
      <c r="H13" s="12"/>
      <c r="I13" s="12"/>
      <c r="J13" s="12"/>
      <c r="K13" s="232" t="s">
        <v>6</v>
      </c>
      <c r="L13" s="233"/>
      <c r="M13" s="234"/>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6"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40.5">
      <c r="B17" s="48"/>
      <c r="C17" s="121"/>
      <c r="D17" s="169" t="s">
        <v>23</v>
      </c>
      <c r="E17" s="27" t="s">
        <v>24</v>
      </c>
      <c r="F17" s="122"/>
      <c r="G17" s="122"/>
      <c r="H17" s="122"/>
      <c r="I17" s="122"/>
      <c r="J17" s="30">
        <v>0</v>
      </c>
      <c r="K17" s="30">
        <v>0</v>
      </c>
      <c r="L17" s="30">
        <v>0</v>
      </c>
      <c r="M17" s="31">
        <v>0</v>
      </c>
      <c r="N17" s="32">
        <f t="shared" si="0"/>
        <v>0</v>
      </c>
      <c r="O17" s="37"/>
      <c r="R17" s="2">
        <f>+L17/2</f>
        <v>0</v>
      </c>
    </row>
    <row r="18" spans="2:18" ht="102">
      <c r="B18" s="38">
        <v>1</v>
      </c>
      <c r="C18" s="199" t="s">
        <v>114</v>
      </c>
      <c r="D18" s="169" t="s">
        <v>23</v>
      </c>
      <c r="E18" s="27" t="s">
        <v>24</v>
      </c>
      <c r="F18" s="127" t="s">
        <v>72</v>
      </c>
      <c r="G18" s="127" t="s">
        <v>118</v>
      </c>
      <c r="H18" s="41">
        <v>44806</v>
      </c>
      <c r="I18" s="41">
        <v>44807</v>
      </c>
      <c r="J18" s="30">
        <v>38000</v>
      </c>
      <c r="K18" s="30">
        <v>0</v>
      </c>
      <c r="L18" s="30">
        <v>0</v>
      </c>
      <c r="M18" s="31">
        <v>0</v>
      </c>
      <c r="N18" s="32">
        <f t="shared" si="0"/>
        <v>38000</v>
      </c>
      <c r="O18" s="37"/>
    </row>
    <row r="19" spans="2:18" ht="108">
      <c r="B19" s="38">
        <v>2</v>
      </c>
      <c r="C19" s="199" t="s">
        <v>115</v>
      </c>
      <c r="D19" s="169"/>
      <c r="E19" s="27" t="s">
        <v>24</v>
      </c>
      <c r="F19" s="127" t="s">
        <v>116</v>
      </c>
      <c r="G19" s="127" t="s">
        <v>117</v>
      </c>
      <c r="H19" s="41">
        <v>44828</v>
      </c>
      <c r="I19" s="41">
        <v>44828</v>
      </c>
      <c r="J19" s="30">
        <v>19050</v>
      </c>
      <c r="K19" s="30">
        <v>0</v>
      </c>
      <c r="L19" s="30">
        <v>0</v>
      </c>
      <c r="M19" s="31">
        <v>0</v>
      </c>
      <c r="N19" s="32">
        <f t="shared" si="0"/>
        <v>19050</v>
      </c>
      <c r="O19" s="37"/>
    </row>
    <row r="20" spans="2:18" ht="51" customHeight="1">
      <c r="B20" s="43"/>
      <c r="C20" s="35"/>
      <c r="D20" s="169" t="s">
        <v>25</v>
      </c>
      <c r="E20" s="27" t="s">
        <v>26</v>
      </c>
      <c r="F20" s="28"/>
      <c r="G20" s="28"/>
      <c r="H20" s="29"/>
      <c r="I20" s="29"/>
      <c r="J20" s="30">
        <v>0</v>
      </c>
      <c r="K20" s="30">
        <v>0</v>
      </c>
      <c r="L20" s="30">
        <v>0</v>
      </c>
      <c r="M20" s="31">
        <v>0</v>
      </c>
      <c r="N20" s="32">
        <f t="shared" si="0"/>
        <v>0</v>
      </c>
      <c r="O20" s="37"/>
    </row>
    <row r="21" spans="2:18" ht="55.5" customHeight="1">
      <c r="B21" s="43"/>
      <c r="C21" s="35"/>
      <c r="D21" s="169" t="s">
        <v>27</v>
      </c>
      <c r="E21" s="27" t="s">
        <v>28</v>
      </c>
      <c r="F21" s="44"/>
      <c r="G21" s="44"/>
      <c r="H21" s="45"/>
      <c r="I21" s="45"/>
      <c r="J21" s="30">
        <v>0</v>
      </c>
      <c r="K21" s="30">
        <v>0</v>
      </c>
      <c r="L21" s="30">
        <v>0</v>
      </c>
      <c r="M21" s="31">
        <v>0</v>
      </c>
      <c r="N21" s="32">
        <f t="shared" si="0"/>
        <v>0</v>
      </c>
      <c r="O21" s="37"/>
    </row>
    <row r="22" spans="2:18" ht="36" customHeight="1">
      <c r="B22" s="43"/>
      <c r="C22" s="35"/>
      <c r="D22" s="169" t="s">
        <v>29</v>
      </c>
      <c r="E22" s="27" t="s">
        <v>30</v>
      </c>
      <c r="F22" s="44"/>
      <c r="G22" s="44"/>
      <c r="H22" s="45"/>
      <c r="I22" s="45"/>
      <c r="J22" s="30">
        <v>0</v>
      </c>
      <c r="K22" s="30">
        <v>0</v>
      </c>
      <c r="L22" s="30">
        <v>0</v>
      </c>
      <c r="M22" s="31">
        <v>0</v>
      </c>
      <c r="N22" s="32">
        <f t="shared" si="0"/>
        <v>0</v>
      </c>
      <c r="O22" s="37"/>
    </row>
    <row r="23" spans="2:18" ht="40.5">
      <c r="B23" s="43"/>
      <c r="C23" s="117"/>
      <c r="D23" s="169" t="s">
        <v>31</v>
      </c>
      <c r="E23" s="27" t="s">
        <v>32</v>
      </c>
      <c r="F23" s="114"/>
      <c r="G23" s="114"/>
      <c r="H23" s="115"/>
      <c r="I23" s="115"/>
      <c r="J23" s="30">
        <v>0</v>
      </c>
      <c r="K23" s="30">
        <v>0</v>
      </c>
      <c r="L23" s="30">
        <v>0</v>
      </c>
      <c r="M23" s="31">
        <v>0</v>
      </c>
      <c r="N23" s="32">
        <f t="shared" si="0"/>
        <v>0</v>
      </c>
      <c r="O23" s="37"/>
    </row>
    <row r="24" spans="2:18" ht="40.5">
      <c r="B24" s="43"/>
      <c r="C24" s="117"/>
      <c r="D24" s="169" t="s">
        <v>33</v>
      </c>
      <c r="E24" s="27" t="s">
        <v>34</v>
      </c>
      <c r="F24" s="114"/>
      <c r="G24" s="114"/>
      <c r="H24" s="116"/>
      <c r="I24" s="116"/>
      <c r="J24" s="30">
        <v>0</v>
      </c>
      <c r="K24" s="30">
        <v>0</v>
      </c>
      <c r="L24" s="30">
        <v>0</v>
      </c>
      <c r="M24" s="31">
        <v>0</v>
      </c>
      <c r="N24" s="32">
        <f t="shared" si="0"/>
        <v>0</v>
      </c>
      <c r="O24" s="37"/>
    </row>
    <row r="25" spans="2:18" ht="51" customHeight="1">
      <c r="B25" s="47"/>
      <c r="C25" s="46"/>
      <c r="D25" s="169" t="s">
        <v>35</v>
      </c>
      <c r="E25" s="27" t="s">
        <v>36</v>
      </c>
      <c r="F25" s="44"/>
      <c r="G25" s="44"/>
      <c r="H25" s="29"/>
      <c r="I25" s="29"/>
      <c r="J25" s="30">
        <v>0</v>
      </c>
      <c r="K25" s="30">
        <v>0</v>
      </c>
      <c r="L25" s="30">
        <v>0</v>
      </c>
      <c r="M25" s="31">
        <v>0</v>
      </c>
      <c r="N25" s="32">
        <f t="shared" si="0"/>
        <v>0</v>
      </c>
      <c r="O25" s="37"/>
    </row>
    <row r="26" spans="2:18" ht="56.25" customHeight="1">
      <c r="B26" s="43"/>
      <c r="C26" s="46"/>
      <c r="D26" s="169" t="s">
        <v>37</v>
      </c>
      <c r="E26" s="27" t="s">
        <v>38</v>
      </c>
      <c r="F26" s="44"/>
      <c r="G26" s="44"/>
      <c r="H26" s="29"/>
      <c r="I26" s="29"/>
      <c r="J26" s="30">
        <v>0</v>
      </c>
      <c r="K26" s="30">
        <v>0</v>
      </c>
      <c r="L26" s="30">
        <v>0</v>
      </c>
      <c r="M26" s="31">
        <v>0</v>
      </c>
      <c r="N26" s="32">
        <f t="shared" si="0"/>
        <v>0</v>
      </c>
      <c r="O26" s="50"/>
    </row>
    <row r="27" spans="2:18" ht="119.25" customHeight="1">
      <c r="B27" s="48"/>
      <c r="C27" s="188"/>
      <c r="D27" s="169" t="s">
        <v>39</v>
      </c>
      <c r="E27" s="27" t="s">
        <v>40</v>
      </c>
      <c r="F27" s="127"/>
      <c r="G27" s="127"/>
      <c r="H27" s="128"/>
      <c r="I27" s="128"/>
      <c r="J27" s="129">
        <v>0</v>
      </c>
      <c r="K27" s="192">
        <f>315000-L27</f>
        <v>138600</v>
      </c>
      <c r="L27" s="129">
        <v>176400</v>
      </c>
      <c r="M27" s="130">
        <v>0</v>
      </c>
      <c r="N27" s="187">
        <f>+SUM(J27:M27)</f>
        <v>315000</v>
      </c>
      <c r="O27" s="132"/>
    </row>
    <row r="28" spans="2:18" s="62" customFormat="1" ht="38.25" customHeight="1">
      <c r="B28" s="56"/>
      <c r="C28" s="57"/>
      <c r="D28" s="58"/>
      <c r="E28" s="57"/>
      <c r="F28" s="57"/>
      <c r="G28" s="57"/>
      <c r="H28" s="58"/>
      <c r="I28" s="58"/>
      <c r="J28" s="59">
        <f>SUM(J15:J27)</f>
        <v>57050</v>
      </c>
      <c r="K28" s="59">
        <f>SUM(K15:K27)</f>
        <v>138600</v>
      </c>
      <c r="L28" s="59">
        <f>SUM(L15:L27)</f>
        <v>176400</v>
      </c>
      <c r="M28" s="59">
        <f>SUM(M15:M27)</f>
        <v>0</v>
      </c>
      <c r="N28" s="60">
        <f>SUM(N15:N27)</f>
        <v>372050</v>
      </c>
      <c r="O28" s="61"/>
    </row>
    <row r="29" spans="2:18" s="62" customFormat="1" ht="38.25" customHeight="1">
      <c r="B29" s="63"/>
      <c r="C29" s="193"/>
      <c r="F29" s="193"/>
      <c r="G29" s="249" t="s">
        <v>104</v>
      </c>
      <c r="H29" s="249"/>
      <c r="I29" s="249"/>
      <c r="J29" s="66"/>
      <c r="K29" s="66"/>
      <c r="L29" s="66"/>
      <c r="M29" s="66"/>
      <c r="N29" s="66"/>
      <c r="O29" s="67"/>
    </row>
    <row r="30" spans="2:18" s="62" customFormat="1" ht="38.25" customHeight="1">
      <c r="B30" s="63"/>
      <c r="C30" s="193"/>
      <c r="F30" s="193"/>
      <c r="G30" s="167">
        <v>1</v>
      </c>
      <c r="H30" s="248" t="s">
        <v>97</v>
      </c>
      <c r="I30" s="248"/>
      <c r="J30" s="66"/>
      <c r="K30" s="66"/>
      <c r="L30" s="66"/>
      <c r="M30" s="66"/>
      <c r="N30" s="66"/>
      <c r="O30" s="67"/>
    </row>
    <row r="31" spans="2:18" s="62" customFormat="1" ht="38.25" customHeight="1">
      <c r="B31" s="63"/>
      <c r="C31" s="193"/>
      <c r="F31" s="193"/>
      <c r="G31" s="167">
        <v>2</v>
      </c>
      <c r="H31" s="248" t="s">
        <v>98</v>
      </c>
      <c r="I31" s="248"/>
      <c r="J31" s="66"/>
      <c r="K31" s="66"/>
      <c r="L31" s="66"/>
      <c r="M31" s="66"/>
      <c r="N31" s="66"/>
      <c r="O31" s="67"/>
    </row>
    <row r="32" spans="2:18" s="62" customFormat="1" ht="38.25" customHeight="1">
      <c r="B32" s="63"/>
      <c r="C32" s="193"/>
      <c r="F32" s="193"/>
      <c r="G32" s="167">
        <v>3</v>
      </c>
      <c r="H32" s="248" t="s">
        <v>99</v>
      </c>
      <c r="I32" s="248"/>
      <c r="J32" s="66"/>
      <c r="K32" s="66"/>
      <c r="L32" s="66"/>
      <c r="M32" s="66"/>
      <c r="N32" s="66"/>
      <c r="O32" s="67"/>
    </row>
    <row r="33" spans="2:15" s="62" customFormat="1" ht="38.25" customHeight="1">
      <c r="B33" s="63"/>
      <c r="C33" s="193"/>
      <c r="F33" s="193"/>
      <c r="G33" s="167">
        <v>4</v>
      </c>
      <c r="H33" s="248" t="s">
        <v>100</v>
      </c>
      <c r="I33" s="248"/>
      <c r="J33" s="66"/>
      <c r="K33" s="66"/>
      <c r="L33" s="66"/>
      <c r="M33" s="66"/>
      <c r="N33" s="66"/>
      <c r="O33" s="67"/>
    </row>
    <row r="34" spans="2:15" s="62" customFormat="1" ht="38.25" customHeight="1">
      <c r="B34" s="63"/>
      <c r="C34" s="193"/>
      <c r="F34" s="193"/>
      <c r="G34" s="167">
        <v>5</v>
      </c>
      <c r="H34" s="248" t="s">
        <v>101</v>
      </c>
      <c r="I34" s="248"/>
      <c r="J34" s="66"/>
      <c r="K34" s="66"/>
      <c r="L34" s="66"/>
      <c r="M34" s="66"/>
      <c r="N34" s="66"/>
      <c r="O34" s="67"/>
    </row>
    <row r="35" spans="2:15" s="62" customFormat="1" ht="38.25" customHeight="1">
      <c r="B35" s="63"/>
      <c r="C35" s="191" t="s">
        <v>41</v>
      </c>
      <c r="D35" s="65"/>
      <c r="E35" s="191" t="s">
        <v>41</v>
      </c>
      <c r="F35" s="193"/>
      <c r="G35" s="235" t="s">
        <v>41</v>
      </c>
      <c r="H35" s="235"/>
      <c r="I35" s="65"/>
      <c r="J35" s="235" t="s">
        <v>41</v>
      </c>
      <c r="K35" s="235"/>
      <c r="L35" s="66"/>
      <c r="M35" s="66"/>
      <c r="N35" s="66"/>
      <c r="O35" s="67"/>
    </row>
    <row r="36" spans="2:15" s="62" customFormat="1" ht="38.25" customHeight="1">
      <c r="B36" s="63"/>
      <c r="C36" s="193"/>
      <c r="D36" s="65"/>
      <c r="E36" s="193"/>
      <c r="F36" s="193"/>
      <c r="G36" s="193"/>
      <c r="H36" s="65"/>
      <c r="I36" s="65"/>
      <c r="J36" s="66"/>
      <c r="K36" s="66"/>
      <c r="L36" s="66"/>
      <c r="M36" s="66"/>
      <c r="N36" s="66"/>
      <c r="O36" s="67"/>
    </row>
    <row r="37" spans="2:15" s="7" customFormat="1" ht="38.25" customHeight="1">
      <c r="B37" s="70"/>
      <c r="C37" s="71"/>
      <c r="D37" s="72"/>
      <c r="E37" s="71"/>
      <c r="F37" s="71"/>
      <c r="G37" s="71"/>
      <c r="H37" s="72"/>
      <c r="I37" s="72"/>
      <c r="J37" s="72"/>
      <c r="K37" s="72"/>
      <c r="L37" s="72"/>
      <c r="M37" s="68"/>
      <c r="N37" s="68"/>
      <c r="O37" s="73"/>
    </row>
    <row r="38" spans="2:15" ht="38.25" customHeight="1">
      <c r="B38" s="6"/>
      <c r="C38" s="74"/>
      <c r="D38" s="7"/>
      <c r="E38" s="74"/>
      <c r="F38" s="7"/>
      <c r="G38" s="74"/>
      <c r="H38" s="74"/>
      <c r="I38" s="7"/>
      <c r="J38" s="7"/>
      <c r="K38" s="236"/>
      <c r="L38" s="236"/>
      <c r="M38" s="236"/>
      <c r="N38" s="75"/>
      <c r="O38" s="8"/>
    </row>
    <row r="39" spans="2:15" s="79" customFormat="1" ht="63.75" customHeight="1">
      <c r="B39" s="76"/>
      <c r="C39" s="189" t="s">
        <v>42</v>
      </c>
      <c r="D39" s="189"/>
      <c r="E39" s="189" t="s">
        <v>42</v>
      </c>
      <c r="F39" s="189"/>
      <c r="G39" s="230" t="s">
        <v>42</v>
      </c>
      <c r="H39" s="230"/>
      <c r="I39" s="189"/>
      <c r="J39" s="189"/>
      <c r="K39" s="237" t="s">
        <v>42</v>
      </c>
      <c r="L39" s="237"/>
      <c r="M39" s="237"/>
      <c r="N39" s="189"/>
      <c r="O39" s="78"/>
    </row>
    <row r="40" spans="2:15" s="79" customFormat="1" ht="63.75" customHeight="1">
      <c r="B40" s="76"/>
      <c r="C40" s="189" t="s">
        <v>43</v>
      </c>
      <c r="D40" s="80"/>
      <c r="E40" s="189" t="s">
        <v>44</v>
      </c>
      <c r="F40" s="80"/>
      <c r="G40" s="80" t="s">
        <v>45</v>
      </c>
      <c r="H40" s="80"/>
      <c r="I40" s="189"/>
      <c r="J40" s="189"/>
      <c r="K40" s="230" t="s">
        <v>46</v>
      </c>
      <c r="L40" s="230"/>
      <c r="M40" s="230"/>
      <c r="N40" s="80"/>
      <c r="O40" s="81"/>
    </row>
    <row r="41" spans="2:15" s="79" customFormat="1" ht="63.75" customHeight="1">
      <c r="B41" s="82"/>
      <c r="C41" s="190" t="s">
        <v>47</v>
      </c>
      <c r="D41" s="84"/>
      <c r="E41" s="190" t="s">
        <v>48</v>
      </c>
      <c r="F41" s="84"/>
      <c r="G41" s="84" t="s">
        <v>49</v>
      </c>
      <c r="H41" s="84"/>
      <c r="I41" s="190"/>
      <c r="J41" s="190"/>
      <c r="K41" s="231" t="s">
        <v>50</v>
      </c>
      <c r="L41" s="231"/>
      <c r="M41" s="231"/>
      <c r="N41" s="84"/>
      <c r="O41" s="85"/>
    </row>
    <row r="42" spans="2:15" s="152" customFormat="1" ht="38.25" customHeight="1">
      <c r="B42" s="151"/>
    </row>
    <row r="43" spans="2:15" ht="33" customHeight="1"/>
  </sheetData>
  <mergeCells count="20">
    <mergeCell ref="H33:I33"/>
    <mergeCell ref="B6:O6"/>
    <mergeCell ref="B7:O7"/>
    <mergeCell ref="B8:O8"/>
    <mergeCell ref="B9:O9"/>
    <mergeCell ref="B10:O10"/>
    <mergeCell ref="B11:O11"/>
    <mergeCell ref="K13:M13"/>
    <mergeCell ref="G29:I29"/>
    <mergeCell ref="H30:I30"/>
    <mergeCell ref="H31:I31"/>
    <mergeCell ref="H32:I32"/>
    <mergeCell ref="K40:M40"/>
    <mergeCell ref="K41:M41"/>
    <mergeCell ref="H34:I34"/>
    <mergeCell ref="G35:H35"/>
    <mergeCell ref="J35:K35"/>
    <mergeCell ref="K38:M38"/>
    <mergeCell ref="G39:H39"/>
    <mergeCell ref="K39:M39"/>
  </mergeCells>
  <printOptions horizontalCentered="1" verticalCentered="1"/>
  <pageMargins left="0" right="0" top="0" bottom="0" header="0.31496062992125984" footer="0.31496062992125984"/>
  <pageSetup scale="2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12</vt:i4>
      </vt:variant>
    </vt:vector>
  </HeadingPairs>
  <TitlesOfParts>
    <vt:vector size="24" baseType="lpstr">
      <vt:lpstr>Ene</vt:lpstr>
      <vt:lpstr>Feb</vt:lpstr>
      <vt:lpstr>Mar</vt:lpstr>
      <vt:lpstr>Abril</vt:lpstr>
      <vt:lpstr>Mayo</vt:lpstr>
      <vt:lpstr>Junio</vt:lpstr>
      <vt:lpstr>Julio</vt:lpstr>
      <vt:lpstr>agosto</vt:lpstr>
      <vt:lpstr>Sept</vt:lpstr>
      <vt:lpstr>Oct</vt:lpstr>
      <vt:lpstr>Nov</vt:lpstr>
      <vt:lpstr>COMBUSTIBLES</vt:lpstr>
      <vt:lpstr>Abril!Área_de_impresión</vt:lpstr>
      <vt:lpstr>agosto!Área_de_impresión</vt:lpstr>
      <vt:lpstr>COMBUSTIBLES!Área_de_impresión</vt:lpstr>
      <vt:lpstr>Ene!Área_de_impresión</vt:lpstr>
      <vt:lpstr>Feb!Área_de_impresión</vt:lpstr>
      <vt:lpstr>Julio!Área_de_impresión</vt:lpstr>
      <vt:lpstr>Junio!Área_de_impresión</vt:lpstr>
      <vt:lpstr>Mar!Área_de_impresión</vt:lpstr>
      <vt:lpstr>Mayo!Área_de_impresión</vt:lpstr>
      <vt:lpstr>Nov!Área_de_impresión</vt:lpstr>
      <vt:lpstr>Oct!Área_de_impresión</vt:lpstr>
      <vt:lpstr>Sept!Área_de_impresión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Luis María Martínez Matos</cp:lastModifiedBy>
  <cp:lastPrinted>2022-10-04T14:29:47Z</cp:lastPrinted>
  <dcterms:created xsi:type="dcterms:W3CDTF">2022-02-07T17:18:11Z</dcterms:created>
  <dcterms:modified xsi:type="dcterms:W3CDTF">2022-12-08T16:30:10Z</dcterms:modified>
</cp:coreProperties>
</file>