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ORDENADOR DE LUIS MARTINEZ ANCLADO 2021\7- Presupuestos y Estructuras programaticas\PRESUPUESTO 2023\5. RESUMEN EJECUCION ANUAL 2023\"/>
    </mc:Choice>
  </mc:AlternateContent>
  <bookViews>
    <workbookView xWindow="0" yWindow="0" windowWidth="20490" windowHeight="6300"/>
  </bookViews>
  <sheets>
    <sheet name="Hoja1" sheetId="1" r:id="rId1"/>
  </sheets>
  <externalReferences>
    <externalReference r:id="rId2"/>
  </externalReferences>
  <definedNames>
    <definedName name="_xlnm.Print_Area" localSheetId="0">Hoja1!$A$1:$J$41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M35" i="1"/>
  <c r="N35" i="1"/>
  <c r="N34" i="1"/>
  <c r="N33" i="1"/>
  <c r="N32" i="1"/>
  <c r="N31" i="1"/>
  <c r="I29" i="1" l="1"/>
  <c r="J29" i="1"/>
  <c r="I25" i="1"/>
</calcChain>
</file>

<file path=xl/sharedStrings.xml><?xml version="1.0" encoding="utf-8"?>
<sst xmlns="http://schemas.openxmlformats.org/spreadsheetml/2006/main" count="81" uniqueCount="79">
  <si>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</si>
  <si>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</si>
  <si>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</si>
  <si>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</si>
  <si>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</si>
  <si>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</si>
  <si>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</si>
  <si>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</si>
  <si>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</si>
  <si>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</si>
  <si>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</si>
  <si>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</si>
  <si>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</si>
  <si>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</si>
  <si>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</si>
  <si>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</si>
  <si>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</si>
  <si>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</si>
  <si>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</si>
  <si>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</si>
  <si>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</si>
  <si>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</si>
  <si>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</si>
  <si>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</si>
  <si>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</si>
  <si>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</si>
  <si>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</si>
  <si>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</si>
  <si>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</si>
  <si>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</si>
  <si>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</si>
  <si>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</si>
  <si>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</si>
  <si>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</si>
  <si>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</si>
  <si>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</si>
  <si>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</si>
  <si>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</si>
  <si>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</si>
  <si>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</si>
  <si>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</si>
  <si>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</si>
  <si>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</si>
  <si>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</si>
  <si>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</si>
  <si>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</si>
  <si>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</si>
  <si>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</si>
  <si>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</si>
  <si>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</si>
  <si>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</si>
  <si>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</si>
  <si>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</si>
  <si>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</si>
  <si>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</si>
  <si>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</si>
  <si>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</si>
  <si>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</si>
  <si>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</si>
  <si>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</si>
  <si>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</si>
  <si>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</si>
  <si>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</si>
  <si>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</si>
  <si>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</si>
  <si>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</si>
  <si>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PRESUPUESTO 2023 DEL CONSEJO NACIONAL DE FRONTERAS</t>
  </si>
  <si>
    <t>Total anual</t>
  </si>
  <si>
    <t>La desviacion se debe Al numero de necesidades imperantes de las provincias fronterizas, por lo cual nos hemos efocados a entregar medicamentos e insumos medicos varios, donados por la Fundacion el Buen Samaritano</t>
  </si>
  <si>
    <t>Hemos modificado las futuras metas para el 2024 a 10 trimestrales, igual a 40 anuales para solucion de mas necesidades en la zona fronteriza</t>
  </si>
  <si>
    <t>Hemos realizado 10 actividades en el 4to  trimestre  2023, sobrepasando la cantidad programadas que eran 4 metas</t>
  </si>
  <si>
    <t>IT</t>
  </si>
  <si>
    <t>2T</t>
  </si>
  <si>
    <t>3T</t>
  </si>
  <si>
    <t>4T</t>
  </si>
  <si>
    <t>FISICO</t>
  </si>
  <si>
    <t>Financiero</t>
  </si>
  <si>
    <t>Programación anual 2023</t>
  </si>
  <si>
    <t>Ejecución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</si>
</sst>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F5F5F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horizontal="center" vertical="top" wrapText="1"/>
      <protection locked="0"/>
    </xf>
    <xf numFmtId="3" fontId="25" fillId="0" borderId="22" xfId="0" applyNumberFormat="1" applyFont="1" applyFill="1" applyBorder="1" applyAlignment="1">
      <alignment horizontal="center" vertical="center" wrapText="1"/>
    </xf>
    <xf numFmtId="10" fontId="16" fillId="7" borderId="22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/>
    <xf numFmtId="0" fontId="26" fillId="0" borderId="0" xfId="0" applyFont="1" applyAlignment="1">
      <alignment horizontal="left"/>
    </xf>
    <xf numFmtId="4" fontId="28" fillId="0" borderId="0" xfId="0" applyNumberFormat="1" applyFont="1" applyFill="1" applyBorder="1" applyAlignment="1">
      <alignment horizontal="left" vertical="center" wrapText="1"/>
    </xf>
    <xf numFmtId="4" fontId="26" fillId="0" borderId="0" xfId="0" applyNumberFormat="1" applyFont="1"/>
    <xf numFmtId="4" fontId="28" fillId="10" borderId="0" xfId="0" applyNumberFormat="1" applyFont="1" applyFill="1" applyBorder="1" applyAlignment="1">
      <alignment horizontal="left" vertical="center" wrapText="1"/>
    </xf>
    <xf numFmtId="0" fontId="15" fillId="11" borderId="37" xfId="0" applyFont="1" applyFill="1" applyBorder="1" applyAlignment="1">
      <alignment horizontal="center" vertical="center" wrapText="1" readingOrder="1"/>
    </xf>
    <xf numFmtId="39" fontId="11" fillId="12" borderId="22" xfId="0" applyNumberFormat="1" applyFont="1" applyFill="1" applyBorder="1" applyAlignment="1">
      <alignment horizontal="center" vertical="center"/>
    </xf>
    <xf numFmtId="4" fontId="25" fillId="12" borderId="22" xfId="0" applyNumberFormat="1" applyFont="1" applyFill="1" applyBorder="1" applyAlignment="1">
      <alignment horizontal="center" vertical="center" wrapText="1"/>
    </xf>
    <xf numFmtId="0" fontId="15" fillId="13" borderId="37" xfId="0" applyFont="1" applyFill="1" applyBorder="1" applyAlignment="1">
      <alignment horizontal="center" vertical="center" wrapText="1" readingOrder="1"/>
    </xf>
    <xf numFmtId="3" fontId="25" fillId="9" borderId="22" xfId="0" applyNumberFormat="1" applyFont="1" applyFill="1" applyBorder="1" applyAlignment="1">
      <alignment horizontal="center" vertical="center" wrapText="1"/>
    </xf>
    <xf numFmtId="4" fontId="25" fillId="9" borderId="22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5" fillId="13" borderId="28" xfId="0" applyFont="1" applyFill="1" applyBorder="1" applyAlignment="1">
      <alignment horizontal="center" vertical="center" wrapText="1" readingOrder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5" fillId="11" borderId="28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vertical="top" wrapText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39" fontId="26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7" formatCode="#,##0.00_);\(#,##0.00\)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7" name="Imagen 6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8" name="Imagen 7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oneCellAnchor>
    <xdr:from>
      <xdr:col>0</xdr:col>
      <xdr:colOff>99061</xdr:colOff>
      <xdr:row>0</xdr:row>
      <xdr:rowOff>0</xdr:rowOff>
    </xdr:from>
    <xdr:ext cx="1322070" cy="781471"/>
    <xdr:pic>
      <xdr:nvPicPr>
        <xdr:cNvPr id="9" name="Imagen 8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men%20Ejecucion%20Presupuestari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ES"/>
      <sheetName val="Programacion 2023"/>
      <sheetName val="Cuadro"/>
    </sheetNames>
    <sheetDataSet>
      <sheetData sheetId="0"/>
      <sheetData sheetId="1">
        <row r="16">
          <cell r="G16">
            <v>4</v>
          </cell>
          <cell r="H16">
            <v>11619868.390000001</v>
          </cell>
          <cell r="I16">
            <v>4</v>
          </cell>
          <cell r="J16">
            <v>11164868.390000001</v>
          </cell>
          <cell r="K16">
            <v>4</v>
          </cell>
          <cell r="L16">
            <v>11908426.41</v>
          </cell>
          <cell r="M16">
            <v>4</v>
          </cell>
          <cell r="N16">
            <v>17374668.239999998</v>
          </cell>
        </row>
        <row r="22">
          <cell r="H22">
            <v>10983618.960000001</v>
          </cell>
          <cell r="J22">
            <v>10698958.68</v>
          </cell>
          <cell r="L22">
            <v>11937518.57</v>
          </cell>
          <cell r="N22">
            <v>17374668.240000002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id="3" name="Tabla14" displayName="Tabla14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3">
      <calculatedColumnFormula>+'[1]Programacion 2023'!$G$16+'[1]Programacion 2023'!$I$16+'[1]Programacion 2023'!$K$16+'[1]Programacion 2023'!$M$16</calculatedColumnFormula>
    </tableColumn>
    <tableColumn id="10" name="Financiera_x000a_(D)" dataDxfId="2">
      <calculatedColumnFormula>+'[1]Programacion 2023'!$H$16+'[1]Programacion 2023'!$J$16+'[1]Programacion 2023'!$L$16+'[1]Programacion 2023'!$N$16</calculatedColumnFormula>
    </tableColumn>
    <tableColumn id="5" name="Física _x000a_(E)" dataDxfId="1">
      <calculatedColumnFormula>+M31+M32+M33+M34</calculatedColumnFormula>
    </tableColumn>
    <tableColumn id="6" name="Financiera _x000a_ (F)" dataDxfId="0">
      <calculatedColumnFormula>+N31+N32+N33+N34</calculatedColumnFormula>
    </tableColumn>
    <tableColumn id="7" name="Física _x000a_(%)_x000a_ G=E/C" dataDxfId="5" dataCellStyle="Porcentaje">
      <calculatedColumnFormula>IF(G29&gt;0,G29/C29,0)</calculatedColumnFormula>
    </tableColumn>
    <tableColumn id="8" name="Financiero _x000a_(%) _x000a_H=F/D" dataDxfId="4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topLeftCell="A24" workbookViewId="0">
      <selection activeCell="L28" sqref="L28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11.42578125" style="21"/>
    <col min="13" max="13" width="12.28515625" style="21" bestFit="1" customWidth="1"/>
    <col min="14" max="14" width="13.42578125" style="21" bestFit="1" customWidth="1"/>
  </cols>
  <sheetData>
    <row r="1" spans="1:19" ht="21.75" thickBot="1" x14ac:dyDescent="0.3">
      <c r="A1" s="11"/>
      <c r="B1" s="87" t="s">
        <v>49</v>
      </c>
      <c r="C1" s="88"/>
      <c r="D1" s="88"/>
      <c r="E1" s="88"/>
      <c r="F1" s="88"/>
      <c r="G1" s="88"/>
      <c r="H1" s="88"/>
      <c r="I1" s="88"/>
      <c r="J1" s="89"/>
      <c r="K1" s="1"/>
    </row>
    <row r="2" spans="1:19" ht="21.75" thickBot="1" x14ac:dyDescent="0.3">
      <c r="A2" s="12"/>
      <c r="B2" s="90" t="s">
        <v>0</v>
      </c>
      <c r="C2" s="91"/>
      <c r="D2" s="90" t="s">
        <v>1</v>
      </c>
      <c r="E2" s="92"/>
      <c r="F2" s="92"/>
      <c r="G2" s="91"/>
      <c r="H2" s="93"/>
      <c r="I2" s="2" t="s">
        <v>2</v>
      </c>
      <c r="J2" s="3" t="s">
        <v>3</v>
      </c>
      <c r="K2" s="1"/>
    </row>
    <row r="3" spans="1:19" ht="21.75" thickBot="1" x14ac:dyDescent="0.3">
      <c r="A3" s="13"/>
      <c r="B3" s="94" t="s">
        <v>4</v>
      </c>
      <c r="C3" s="95"/>
      <c r="D3" s="94" t="s">
        <v>66</v>
      </c>
      <c r="E3" s="95"/>
      <c r="F3" s="95"/>
      <c r="G3" s="95"/>
      <c r="H3" s="96"/>
      <c r="I3" s="17"/>
      <c r="J3" s="18"/>
      <c r="K3" s="1"/>
    </row>
    <row r="4" spans="1:19" x14ac:dyDescent="0.25">
      <c r="A4" s="97"/>
      <c r="B4" s="98"/>
      <c r="C4" s="98"/>
      <c r="D4" s="99"/>
      <c r="E4" s="99"/>
      <c r="F4" s="99"/>
      <c r="G4" s="99"/>
      <c r="H4" s="99"/>
      <c r="I4" s="98"/>
      <c r="J4" s="100"/>
      <c r="K4" s="1"/>
    </row>
    <row r="5" spans="1:19" ht="3" customHeight="1" x14ac:dyDescent="0.25">
      <c r="A5" s="84"/>
      <c r="B5" s="85"/>
      <c r="C5" s="85"/>
      <c r="D5" s="85"/>
      <c r="E5" s="85"/>
      <c r="F5" s="85"/>
      <c r="G5" s="85"/>
      <c r="H5" s="85"/>
      <c r="I5" s="85"/>
      <c r="J5" s="86"/>
      <c r="K5" s="1"/>
    </row>
    <row r="6" spans="1:19" ht="15.75" x14ac:dyDescent="0.25">
      <c r="A6" s="47" t="s">
        <v>5</v>
      </c>
      <c r="B6" s="48"/>
      <c r="C6" s="48"/>
      <c r="D6" s="48"/>
      <c r="E6" s="48"/>
      <c r="F6" s="48"/>
      <c r="G6" s="48"/>
      <c r="H6" s="48"/>
      <c r="I6" s="48"/>
      <c r="J6" s="49"/>
      <c r="K6" s="1"/>
    </row>
    <row r="7" spans="1:19" ht="15.75" x14ac:dyDescent="0.25">
      <c r="A7" s="62" t="s">
        <v>6</v>
      </c>
      <c r="B7" s="63"/>
      <c r="C7" s="63"/>
      <c r="D7" s="63"/>
      <c r="E7" s="63"/>
      <c r="F7" s="63"/>
      <c r="G7" s="63"/>
      <c r="H7" s="63"/>
      <c r="I7" s="63"/>
      <c r="J7" s="64"/>
      <c r="K7" s="1"/>
    </row>
    <row r="8" spans="1:19" x14ac:dyDescent="0.25">
      <c r="A8" s="4" t="s">
        <v>7</v>
      </c>
      <c r="B8" s="57" t="s">
        <v>50</v>
      </c>
      <c r="C8" s="58"/>
      <c r="D8" s="58"/>
      <c r="E8" s="58"/>
      <c r="F8" s="58"/>
      <c r="G8" s="58"/>
      <c r="H8" s="58"/>
      <c r="I8" s="58"/>
      <c r="J8" s="59"/>
      <c r="K8" s="1"/>
    </row>
    <row r="9" spans="1:19" ht="15" customHeight="1" x14ac:dyDescent="0.25">
      <c r="A9" s="14" t="s">
        <v>36</v>
      </c>
      <c r="B9" s="57" t="s">
        <v>51</v>
      </c>
      <c r="C9" s="58"/>
      <c r="D9" s="58"/>
      <c r="E9" s="58"/>
      <c r="F9" s="58"/>
      <c r="G9" s="58"/>
      <c r="H9" s="58"/>
      <c r="I9" s="58"/>
      <c r="J9" s="59"/>
      <c r="K9" s="1"/>
    </row>
    <row r="10" spans="1:19" x14ac:dyDescent="0.25">
      <c r="A10" s="14" t="s">
        <v>37</v>
      </c>
      <c r="B10" s="57" t="s">
        <v>52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9" ht="43.5" customHeight="1" x14ac:dyDescent="0.25">
      <c r="A11" s="4" t="s">
        <v>8</v>
      </c>
      <c r="B11" s="101" t="s">
        <v>53</v>
      </c>
      <c r="C11" s="102"/>
      <c r="D11" s="102"/>
      <c r="E11" s="102"/>
      <c r="F11" s="102"/>
      <c r="G11" s="102"/>
      <c r="H11" s="102"/>
      <c r="I11" s="102"/>
      <c r="J11" s="103"/>
      <c r="L11" s="104"/>
      <c r="M11" s="105"/>
      <c r="N11" s="105"/>
      <c r="O11" s="105"/>
      <c r="P11" s="105"/>
      <c r="Q11" s="105"/>
      <c r="R11" s="105"/>
      <c r="S11" s="105"/>
    </row>
    <row r="12" spans="1:19" ht="42" customHeight="1" x14ac:dyDescent="0.25">
      <c r="A12" s="4" t="s">
        <v>9</v>
      </c>
      <c r="B12" s="101" t="s">
        <v>54</v>
      </c>
      <c r="C12" s="102"/>
      <c r="D12" s="102"/>
      <c r="E12" s="102"/>
      <c r="F12" s="102"/>
      <c r="G12" s="102"/>
      <c r="H12" s="102"/>
      <c r="I12" s="102"/>
      <c r="J12" s="103"/>
      <c r="L12" s="104"/>
      <c r="M12" s="105"/>
      <c r="N12" s="105"/>
      <c r="O12" s="105"/>
      <c r="P12" s="105"/>
      <c r="Q12" s="105"/>
      <c r="R12" s="105"/>
      <c r="S12" s="105"/>
    </row>
    <row r="13" spans="1:19" ht="15.75" x14ac:dyDescent="0.25">
      <c r="A13" s="4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9" ht="27.75" customHeight="1" x14ac:dyDescent="0.25">
      <c r="A14" s="4" t="s">
        <v>11</v>
      </c>
      <c r="B14" s="15">
        <v>2.4</v>
      </c>
      <c r="C14" s="83" t="s">
        <v>57</v>
      </c>
      <c r="D14" s="83"/>
      <c r="E14" s="83"/>
      <c r="F14" s="83"/>
      <c r="G14" s="83"/>
      <c r="H14" s="83"/>
      <c r="I14" s="83"/>
      <c r="J14" s="83"/>
    </row>
    <row r="15" spans="1:19" ht="26.25" customHeight="1" x14ac:dyDescent="0.3">
      <c r="A15" s="4" t="s">
        <v>12</v>
      </c>
      <c r="B15" s="7" t="s">
        <v>55</v>
      </c>
      <c r="C15" s="83" t="s">
        <v>58</v>
      </c>
      <c r="D15" s="83"/>
      <c r="E15" s="83"/>
      <c r="F15" s="83"/>
      <c r="G15" s="83"/>
      <c r="H15" s="83"/>
      <c r="I15" s="83"/>
      <c r="J15" s="83"/>
      <c r="K15" s="106"/>
      <c r="L15" s="106"/>
      <c r="M15" s="106"/>
      <c r="N15" s="106"/>
      <c r="O15" s="106"/>
      <c r="P15" s="106"/>
      <c r="Q15" s="106"/>
    </row>
    <row r="16" spans="1:19" ht="33" customHeight="1" x14ac:dyDescent="0.25">
      <c r="A16" s="4" t="s">
        <v>13</v>
      </c>
      <c r="B16" s="8" t="s">
        <v>56</v>
      </c>
      <c r="C16" s="83" t="s">
        <v>59</v>
      </c>
      <c r="D16" s="83"/>
      <c r="E16" s="83"/>
      <c r="F16" s="83"/>
      <c r="G16" s="83"/>
      <c r="H16" s="83"/>
      <c r="I16" s="83"/>
      <c r="J16" s="83"/>
      <c r="K16" s="104"/>
      <c r="L16" s="105"/>
      <c r="M16" s="105"/>
      <c r="N16" s="105"/>
      <c r="O16" s="105"/>
      <c r="P16" s="105"/>
      <c r="Q16" s="105"/>
      <c r="R16" s="105"/>
    </row>
    <row r="17" spans="1:16" ht="15.75" x14ac:dyDescent="0.25">
      <c r="A17" s="47" t="s">
        <v>14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6" ht="29.25" customHeight="1" x14ac:dyDescent="0.25">
      <c r="A18" s="4" t="s">
        <v>15</v>
      </c>
      <c r="B18" s="60" t="s">
        <v>60</v>
      </c>
      <c r="C18" s="60"/>
      <c r="D18" s="60"/>
      <c r="E18" s="60"/>
      <c r="F18" s="60"/>
      <c r="G18" s="60"/>
      <c r="H18" s="60"/>
      <c r="I18" s="60"/>
      <c r="J18" s="61"/>
      <c r="K18"/>
    </row>
    <row r="19" spans="1:16" ht="33" customHeight="1" x14ac:dyDescent="0.25">
      <c r="A19" s="9" t="s">
        <v>16</v>
      </c>
      <c r="B19" s="60" t="s">
        <v>61</v>
      </c>
      <c r="C19" s="60"/>
      <c r="D19" s="60"/>
      <c r="E19" s="60"/>
      <c r="F19" s="60"/>
      <c r="G19" s="60"/>
      <c r="H19" s="60"/>
      <c r="I19" s="60"/>
      <c r="J19" s="61"/>
      <c r="K19" s="60"/>
      <c r="L19" s="60"/>
      <c r="M19" s="60"/>
      <c r="N19" s="60"/>
      <c r="O19" s="60"/>
      <c r="P19" s="60"/>
    </row>
    <row r="20" spans="1:16" ht="34.5" customHeight="1" x14ac:dyDescent="0.25">
      <c r="A20" s="9" t="s">
        <v>17</v>
      </c>
      <c r="B20" s="60" t="s">
        <v>62</v>
      </c>
      <c r="C20" s="60"/>
      <c r="D20" s="60"/>
      <c r="E20" s="60"/>
      <c r="F20" s="60"/>
      <c r="G20" s="60"/>
      <c r="H20" s="60"/>
      <c r="I20" s="60"/>
      <c r="J20" s="61"/>
    </row>
    <row r="21" spans="1:16" ht="33" customHeight="1" x14ac:dyDescent="0.25">
      <c r="A21" s="9" t="s">
        <v>38</v>
      </c>
      <c r="B21" s="60" t="s">
        <v>63</v>
      </c>
      <c r="C21" s="60"/>
      <c r="D21" s="60"/>
      <c r="E21" s="60"/>
      <c r="F21" s="60"/>
      <c r="G21" s="60"/>
      <c r="H21" s="60"/>
      <c r="I21" s="60"/>
      <c r="J21" s="61"/>
      <c r="K21" s="60"/>
      <c r="L21" s="60"/>
      <c r="M21" s="60"/>
      <c r="N21" s="60"/>
      <c r="O21" s="60"/>
      <c r="P21" s="60"/>
    </row>
    <row r="22" spans="1:16" ht="15.75" x14ac:dyDescent="0.25">
      <c r="A22" s="47" t="s">
        <v>18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6" ht="15.75" x14ac:dyDescent="0.25">
      <c r="A23" s="62" t="s">
        <v>19</v>
      </c>
      <c r="B23" s="63"/>
      <c r="C23" s="63"/>
      <c r="D23" s="63"/>
      <c r="E23" s="63"/>
      <c r="F23" s="63"/>
      <c r="G23" s="63"/>
      <c r="H23" s="63"/>
      <c r="I23" s="63"/>
      <c r="J23" s="64"/>
      <c r="K23" s="1"/>
    </row>
    <row r="24" spans="1:16" ht="15" customHeight="1" x14ac:dyDescent="0.25">
      <c r="A24" s="78" t="s">
        <v>20</v>
      </c>
      <c r="B24" s="79"/>
      <c r="C24" s="80" t="s">
        <v>21</v>
      </c>
      <c r="D24" s="82"/>
      <c r="E24" s="82"/>
      <c r="F24" s="82" t="s">
        <v>22</v>
      </c>
      <c r="G24" s="82"/>
      <c r="H24" s="79"/>
      <c r="I24" s="80" t="s">
        <v>23</v>
      </c>
      <c r="J24" s="81"/>
    </row>
    <row r="25" spans="1:16" x14ac:dyDescent="0.25">
      <c r="A25" s="65"/>
      <c r="B25" s="66"/>
      <c r="C25" s="73"/>
      <c r="D25" s="74"/>
      <c r="E25" s="75"/>
      <c r="F25" s="73"/>
      <c r="G25" s="74"/>
      <c r="H25" s="75"/>
      <c r="I25" s="67">
        <f>IF(G25&gt;0,G25/C25,0)</f>
        <v>0</v>
      </c>
      <c r="J25" s="68"/>
    </row>
    <row r="26" spans="1:16" ht="15.75" x14ac:dyDescent="0.25">
      <c r="A26" s="62" t="s">
        <v>24</v>
      </c>
      <c r="B26" s="63"/>
      <c r="C26" s="63"/>
      <c r="D26" s="63"/>
      <c r="E26" s="63"/>
      <c r="F26" s="63"/>
      <c r="G26" s="63"/>
      <c r="H26" s="63"/>
      <c r="I26" s="63"/>
      <c r="J26" s="64"/>
      <c r="K26" s="1"/>
    </row>
    <row r="27" spans="1:16" ht="15" customHeight="1" x14ac:dyDescent="0.25">
      <c r="A27" s="5"/>
      <c r="B27"/>
      <c r="C27" s="69" t="s">
        <v>48</v>
      </c>
      <c r="D27" s="70"/>
      <c r="E27" s="76" t="s">
        <v>77</v>
      </c>
      <c r="F27" s="77"/>
      <c r="G27" s="71" t="s">
        <v>78</v>
      </c>
      <c r="H27" s="71"/>
      <c r="I27" s="69" t="s">
        <v>25</v>
      </c>
      <c r="J27" s="72"/>
    </row>
    <row r="28" spans="1:16" ht="38.25" x14ac:dyDescent="0.25">
      <c r="A28" s="22" t="s">
        <v>26</v>
      </c>
      <c r="B28" s="23" t="s">
        <v>27</v>
      </c>
      <c r="C28" s="23" t="s">
        <v>39</v>
      </c>
      <c r="D28" s="23" t="s">
        <v>40</v>
      </c>
      <c r="E28" s="41" t="s">
        <v>42</v>
      </c>
      <c r="F28" s="41" t="s">
        <v>43</v>
      </c>
      <c r="G28" s="44" t="s">
        <v>44</v>
      </c>
      <c r="H28" s="44" t="s">
        <v>45</v>
      </c>
      <c r="I28" s="23" t="s">
        <v>46</v>
      </c>
      <c r="J28" s="24" t="s">
        <v>47</v>
      </c>
    </row>
    <row r="29" spans="1:16" ht="60" x14ac:dyDescent="0.25">
      <c r="A29" s="19" t="s">
        <v>64</v>
      </c>
      <c r="B29" s="25" t="s">
        <v>65</v>
      </c>
      <c r="C29" s="26">
        <v>16</v>
      </c>
      <c r="D29" s="20">
        <v>51884491.439999998</v>
      </c>
      <c r="E29" s="42">
        <f>+'[1]Programacion 2023'!$G$16+'[1]Programacion 2023'!$I$16+'[1]Programacion 2023'!$K$16+'[1]Programacion 2023'!$M$16</f>
        <v>16</v>
      </c>
      <c r="F29" s="43">
        <f>+'[1]Programacion 2023'!$H$16+'[1]Programacion 2023'!$J$16+'[1]Programacion 2023'!$L$16+'[1]Programacion 2023'!$N$16</f>
        <v>52067831.429999992</v>
      </c>
      <c r="G29" s="45">
        <f t="shared" ref="G29:G30" si="0">+M31+M32+M33+M34</f>
        <v>42</v>
      </c>
      <c r="H29" s="46">
        <f t="shared" ref="H29:H30" si="1">+N31+N32+N33+N34</f>
        <v>50994764.450000003</v>
      </c>
      <c r="I29" s="27">
        <f>IF(G29&gt;0,G29/C29,0)</f>
        <v>2.625</v>
      </c>
      <c r="J29" s="28">
        <f>IF(H29&gt;0,H29/D29,0)</f>
        <v>0.98285177390571732</v>
      </c>
    </row>
    <row r="30" spans="1:16" x14ac:dyDescent="0.25">
      <c r="A30" s="29"/>
      <c r="B30" s="30"/>
      <c r="C30" s="31"/>
      <c r="D30" s="32"/>
      <c r="E30" s="32"/>
      <c r="F30" s="32"/>
      <c r="G30" s="33"/>
      <c r="H30" s="32"/>
      <c r="I30" s="34"/>
      <c r="J30" s="35"/>
      <c r="M30" s="36" t="s">
        <v>75</v>
      </c>
      <c r="N30" s="36" t="s">
        <v>76</v>
      </c>
    </row>
    <row r="31" spans="1:16" ht="15.75" x14ac:dyDescent="0.25">
      <c r="A31" s="47" t="s">
        <v>28</v>
      </c>
      <c r="B31" s="48"/>
      <c r="C31" s="48"/>
      <c r="D31" s="48"/>
      <c r="E31" s="48"/>
      <c r="F31" s="48"/>
      <c r="G31" s="48"/>
      <c r="H31" s="48"/>
      <c r="I31" s="48"/>
      <c r="J31" s="49"/>
      <c r="L31" s="36" t="s">
        <v>71</v>
      </c>
      <c r="M31" s="21">
        <v>10</v>
      </c>
      <c r="N31" s="38">
        <f>+'[1]Programacion 2023'!$H$22</f>
        <v>10983618.960000001</v>
      </c>
    </row>
    <row r="32" spans="1:16" ht="15.75" x14ac:dyDescent="0.25">
      <c r="A32" s="62" t="s">
        <v>29</v>
      </c>
      <c r="B32" s="63"/>
      <c r="C32" s="63"/>
      <c r="D32" s="63"/>
      <c r="E32" s="63"/>
      <c r="F32" s="63"/>
      <c r="G32" s="63"/>
      <c r="H32" s="63"/>
      <c r="I32" s="63"/>
      <c r="J32" s="64"/>
      <c r="K32" s="1"/>
      <c r="L32" s="37" t="s">
        <v>72</v>
      </c>
      <c r="M32" s="38">
        <v>7</v>
      </c>
      <c r="N32" s="39">
        <f>+'[1]Programacion 2023'!$J$22</f>
        <v>10698958.68</v>
      </c>
    </row>
    <row r="33" spans="1:14" x14ac:dyDescent="0.25">
      <c r="A33" s="10" t="s">
        <v>30</v>
      </c>
      <c r="B33" s="60" t="s">
        <v>64</v>
      </c>
      <c r="C33" s="60"/>
      <c r="D33" s="60"/>
      <c r="E33" s="60"/>
      <c r="F33" s="60"/>
      <c r="G33" s="60"/>
      <c r="H33" s="60"/>
      <c r="I33" s="60"/>
      <c r="J33" s="61"/>
      <c r="L33" s="37" t="s">
        <v>73</v>
      </c>
      <c r="M33" s="38">
        <v>15</v>
      </c>
      <c r="N33" s="107">
        <f>+'[1]Programacion 2023'!$L$22</f>
        <v>11937518.57</v>
      </c>
    </row>
    <row r="34" spans="1:14" ht="30" x14ac:dyDescent="0.25">
      <c r="A34" s="10" t="s">
        <v>31</v>
      </c>
      <c r="B34" s="60" t="s">
        <v>61</v>
      </c>
      <c r="C34" s="60"/>
      <c r="D34" s="60"/>
      <c r="E34" s="60"/>
      <c r="F34" s="60"/>
      <c r="G34" s="60"/>
      <c r="H34" s="60"/>
      <c r="I34" s="60"/>
      <c r="J34" s="61"/>
      <c r="L34" s="37" t="s">
        <v>74</v>
      </c>
      <c r="M34" s="37">
        <v>10</v>
      </c>
      <c r="N34" s="107">
        <f>+'[1]Programacion 2023'!$N$22</f>
        <v>17374668.240000002</v>
      </c>
    </row>
    <row r="35" spans="1:14" ht="85.5" customHeight="1" x14ac:dyDescent="0.25">
      <c r="A35" s="10" t="s">
        <v>32</v>
      </c>
      <c r="B35" s="60" t="s">
        <v>70</v>
      </c>
      <c r="C35" s="60"/>
      <c r="D35" s="60"/>
      <c r="E35" s="60"/>
      <c r="F35" s="60"/>
      <c r="G35" s="60"/>
      <c r="H35" s="60"/>
      <c r="I35" s="60"/>
      <c r="J35" s="61"/>
      <c r="L35" s="38" t="s">
        <v>67</v>
      </c>
      <c r="M35" s="40">
        <f>SUM(M31:M34)</f>
        <v>42</v>
      </c>
      <c r="N35" s="39">
        <f>SUM(N31:N34)</f>
        <v>50994764.450000003</v>
      </c>
    </row>
    <row r="36" spans="1:14" ht="30" x14ac:dyDescent="0.25">
      <c r="A36" s="10" t="s">
        <v>33</v>
      </c>
      <c r="B36" s="60" t="s">
        <v>68</v>
      </c>
      <c r="C36" s="60"/>
      <c r="D36" s="60"/>
      <c r="E36" s="60"/>
      <c r="F36" s="60"/>
      <c r="G36" s="60"/>
      <c r="H36" s="60"/>
      <c r="I36" s="60"/>
      <c r="J36" s="61"/>
    </row>
    <row r="37" spans="1:14" ht="15.75" x14ac:dyDescent="0.25">
      <c r="A37" s="47" t="s">
        <v>34</v>
      </c>
      <c r="B37" s="48"/>
      <c r="C37" s="48"/>
      <c r="D37" s="48"/>
      <c r="E37" s="48"/>
      <c r="F37" s="48"/>
      <c r="G37" s="48"/>
      <c r="H37" s="48"/>
      <c r="I37" s="48"/>
      <c r="J37" s="49"/>
    </row>
    <row r="38" spans="1:14" ht="15.75" x14ac:dyDescent="0.25">
      <c r="A38" s="50" t="s">
        <v>35</v>
      </c>
      <c r="B38" s="51"/>
      <c r="C38" s="51"/>
      <c r="D38" s="51"/>
      <c r="E38" s="51"/>
      <c r="F38" s="51"/>
      <c r="G38" s="51"/>
      <c r="H38" s="51"/>
      <c r="I38" s="51"/>
      <c r="J38" s="52"/>
      <c r="K38" s="1"/>
    </row>
    <row r="39" spans="1:14" ht="27.75" customHeight="1" x14ac:dyDescent="0.25">
      <c r="A39" s="53" t="s">
        <v>69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4" ht="27.7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4" ht="30.75" customHeight="1" x14ac:dyDescent="0.25">
      <c r="A41" s="56" t="s">
        <v>41</v>
      </c>
      <c r="B41" s="56"/>
      <c r="C41" s="56"/>
      <c r="D41" s="56"/>
      <c r="E41" s="56"/>
      <c r="F41" s="56"/>
      <c r="G41" s="56"/>
      <c r="H41" s="56"/>
      <c r="I41" s="56"/>
      <c r="J41" s="56"/>
    </row>
  </sheetData>
  <protectedRanges>
    <protectedRange sqref="B19 B34" name="programa_2_1_2_1_1"/>
    <protectedRange sqref="B21" name="programa_4_1_2_1_1"/>
  </protectedRanges>
  <mergeCells count="54">
    <mergeCell ref="K21:P21"/>
    <mergeCell ref="L11:S11"/>
    <mergeCell ref="L12:S12"/>
    <mergeCell ref="K15:Q15"/>
    <mergeCell ref="K16:R16"/>
    <mergeCell ref="K19:P19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Luis María Martínez Matos</cp:lastModifiedBy>
  <cp:lastPrinted>2023-09-05T16:31:55Z</cp:lastPrinted>
  <dcterms:created xsi:type="dcterms:W3CDTF">2021-03-22T15:50:10Z</dcterms:created>
  <dcterms:modified xsi:type="dcterms:W3CDTF">2024-06-26T17:31:01Z</dcterms:modified>
</cp:coreProperties>
</file>