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FIN'!$1:$9</definedName>
  </definedNames>
  <calcPr fullCalcOnLoad="1"/>
</workbook>
</file>

<file path=xl/sharedStrings.xml><?xml version="1.0" encoding="utf-8"?>
<sst xmlns="http://schemas.openxmlformats.org/spreadsheetml/2006/main" count="114" uniqueCount="114">
  <si>
    <t>MINISTERIO DE RELACIONES EXTERIORES</t>
  </si>
  <si>
    <t>CONSEJO NACIONAL DE FRONTERAS</t>
  </si>
  <si>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</si>
  <si>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</si>
  <si>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</si>
  <si>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</si>
  <si>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</si>
  <si>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</si>
  <si>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</si>
  <si>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</si>
  <si>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</si>
  <si>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</si>
  <si>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</si>
  <si>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</si>
  <si>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</si>
  <si>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</si>
  <si>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</si>
  <si>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</si>
  <si>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</si>
  <si>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</si>
  <si>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</si>
  <si>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</si>
  <si>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</si>
  <si>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</si>
  <si>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</si>
  <si>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</si>
  <si>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</si>
  <si>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</si>
  <si>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</si>
  <si>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</si>
  <si>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</si>
  <si>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</si>
  <si>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</si>
  <si>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</si>
  <si>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</si>
  <si>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</si>
  <si>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</si>
  <si>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</si>
  <si>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</si>
  <si>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</si>
  <si>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</si>
  <si>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</si>
  <si>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PRESUPUESTO APROBADO</t>
  </si>
  <si>
    <t>MODIFICACIONES PRESUPUESTARIA</t>
  </si>
  <si>
    <t xml:space="preserve">           PREPARADO POR:</t>
  </si>
  <si>
    <t xml:space="preserve">     LIC. FAUSTO M. NUÑEZ</t>
  </si>
  <si>
    <t xml:space="preserve">             CONTADOR</t>
  </si>
  <si>
    <t xml:space="preserve">                       LIC. YASSER ALBERTO RAMIREZ</t>
  </si>
  <si>
    <t xml:space="preserve">            ________________________________________</t>
  </si>
  <si>
    <t xml:space="preserve">                             REVISADO  POR:</t>
  </si>
  <si>
    <t xml:space="preserve">               DIRECTOR FINANCIERO Y ADMINISTRATIVO</t>
  </si>
  <si>
    <t>APROBADO  POR:</t>
  </si>
  <si>
    <t>DIRECTOR DEL C.N.F.</t>
  </si>
  <si>
    <t>_________________________________________</t>
  </si>
  <si>
    <t>EMBAJADOR ESPENSEL FRAGOSO FURCAL</t>
  </si>
  <si>
    <t>2.1.3.-DIETAS Y GASTOS DE REPRESENTACION</t>
  </si>
  <si>
    <t>2.1.4.-GRATIFICACIONES Y BONIFICACIONES</t>
  </si>
  <si>
    <t>2.3.8.-GASTOS QUE SE ASIGNARAN DURANTE EL EJERCICIO (ART. 32 Y 33 LEY 423-06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</si>
  <si>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</si>
  <si>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</si>
  <si>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</si>
  <si>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</si>
  <si>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</si>
  <si>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</si>
  <si>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</si>
  <si>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2.4.- TRANSFERENCIAS CORRIENTES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</si>
  <si>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</si>
  <si>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</si>
  <si>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</si>
  <si>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</si>
  <si>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</si>
  <si>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</si>
  <si>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</si>
  <si>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</si>
  <si>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</si>
  <si>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</si>
  <si>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</si>
  <si>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2.6.9.-EDIFICIOS, ESTRUCTURAS, TIERRAS, TERRENOS Y OBJETOS DE VALOR</t>
  </si>
  <si>
    <t>2.6.6.-EQUIPOS DE DEFENSA Y SEGURIDAD</t>
  </si>
  <si>
    <t>2.6.7.- ACTIVOS BIOLOGICOS CULTIVALES</t>
  </si>
  <si>
    <t>2.6.8.-BIENES INTANGIBLES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</si>
  <si>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</si>
  <si>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</si>
  <si>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</si>
  <si>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</si>
  <si>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</si>
  <si>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</si>
  <si>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</si>
  <si>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</si>
  <si>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</si>
  <si>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2.9.2.-INFRAESTRUCTURA</t>
  </si>
  <si>
    <t>2.9.1 - INTERESES DE LA DEUDA PUBLICA INTERNA</t>
  </si>
  <si>
    <t>2.9.4.-COMISIONES Y OTROS GASTOS BANCARIOS DE LA  DUDA PUBLICA</t>
  </si>
  <si>
    <t>2.5.6 TRANSFERENCIAS CORRIENTES AL SECTOR EXTERNO</t>
  </si>
  <si>
    <t>Santo Domingo, D.N.</t>
  </si>
  <si>
    <t>Presupuesto Aprobado Vs. Vigente</t>
  </si>
  <si>
    <t>PRESUPUESTO EJECUTADO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</si>
  <si>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</si>
  <si>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</si>
  <si>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</si>
  <si>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</si>
  <si>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</si>
  <si>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</si>
  <si>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</si>
  <si>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</si>
  <si>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</si>
  <si>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</si>
  <si>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</si>
  <si>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_______________________________</t>
  </si>
  <si>
    <t>MODIFICADO</t>
  </si>
  <si>
    <t>DEVENGADO</t>
  </si>
  <si>
    <t>DICIEMBRE</t>
  </si>
  <si>
    <t>Correspondiente al  28 de Febrero , año  2023</t>
  </si>
  <si>
    <t>1  de  Marzo , 2023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</si>
</sst>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4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/>
    </xf>
    <xf numFmtId="39" fontId="4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47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17" fontId="24" fillId="35" borderId="12" xfId="0" applyNumberFormat="1" applyFont="1" applyFill="1" applyBorder="1" applyAlignment="1">
      <alignment horizontal="center" wrapText="1"/>
    </xf>
    <xf numFmtId="17" fontId="24" fillId="35" borderId="15" xfId="0" applyNumberFormat="1" applyFont="1" applyFill="1" applyBorder="1" applyAlignment="1">
      <alignment horizontal="center" wrapText="1"/>
    </xf>
    <xf numFmtId="0" fontId="23" fillId="35" borderId="12" xfId="0" applyFont="1" applyFill="1" applyBorder="1" applyAlignment="1">
      <alignment/>
    </xf>
    <xf numFmtId="0" fontId="41" fillId="6" borderId="14" xfId="0" applyFont="1" applyFill="1" applyBorder="1" applyAlignment="1">
      <alignment horizontal="left" vertical="center" wrapText="1"/>
    </xf>
    <xf numFmtId="43" fontId="41" fillId="6" borderId="12" xfId="0" applyNumberFormat="1" applyFont="1" applyFill="1" applyBorder="1" applyAlignment="1">
      <alignment/>
    </xf>
    <xf numFmtId="43" fontId="41" fillId="6" borderId="14" xfId="0" applyNumberFormat="1" applyFont="1" applyFill="1" applyBorder="1" applyAlignment="1">
      <alignment/>
    </xf>
    <xf numFmtId="39" fontId="41" fillId="6" borderId="12" xfId="0" applyNumberFormat="1" applyFont="1" applyFill="1" applyBorder="1" applyAlignment="1">
      <alignment/>
    </xf>
    <xf numFmtId="39" fontId="41" fillId="6" borderId="15" xfId="0" applyNumberFormat="1" applyFont="1" applyFill="1" applyBorder="1" applyAlignment="1">
      <alignment/>
    </xf>
    <xf numFmtId="0" fontId="25" fillId="0" borderId="17" xfId="0" applyFont="1" applyBorder="1" applyAlignment="1">
      <alignment horizontal="left" vertical="center" wrapText="1" indent="2"/>
    </xf>
    <xf numFmtId="39" fontId="25" fillId="0" borderId="20" xfId="47" applyNumberFormat="1" applyFont="1" applyBorder="1" applyAlignment="1">
      <alignment vertical="center" wrapText="1"/>
    </xf>
    <xf numFmtId="39" fontId="25" fillId="0" borderId="17" xfId="47" applyNumberFormat="1" applyFont="1" applyBorder="1" applyAlignment="1">
      <alignment vertical="center" wrapText="1"/>
    </xf>
    <xf numFmtId="39" fontId="23" fillId="0" borderId="20" xfId="47" applyNumberFormat="1" applyFont="1" applyBorder="1" applyAlignment="1">
      <alignment/>
    </xf>
    <xf numFmtId="39" fontId="25" fillId="0" borderId="20" xfId="47" applyNumberFormat="1" applyFont="1" applyBorder="1" applyAlignment="1">
      <alignment/>
    </xf>
    <xf numFmtId="39" fontId="25" fillId="0" borderId="17" xfId="47" applyNumberFormat="1" applyFont="1" applyBorder="1" applyAlignment="1">
      <alignment/>
    </xf>
    <xf numFmtId="39" fontId="41" fillId="6" borderId="12" xfId="47" applyNumberFormat="1" applyFont="1" applyFill="1" applyBorder="1" applyAlignment="1">
      <alignment/>
    </xf>
    <xf numFmtId="4" fontId="41" fillId="6" borderId="12" xfId="47" applyNumberFormat="1" applyFont="1" applyFill="1" applyBorder="1" applyAlignment="1">
      <alignment/>
    </xf>
    <xf numFmtId="4" fontId="41" fillId="6" borderId="15" xfId="47" applyNumberFormat="1" applyFont="1" applyFill="1" applyBorder="1" applyAlignment="1">
      <alignment/>
    </xf>
    <xf numFmtId="39" fontId="41" fillId="6" borderId="14" xfId="0" applyNumberFormat="1" applyFont="1" applyFill="1" applyBorder="1" applyAlignment="1">
      <alignment/>
    </xf>
    <xf numFmtId="39" fontId="25" fillId="6" borderId="14" xfId="47" applyNumberFormat="1" applyFont="1" applyFill="1" applyBorder="1" applyAlignment="1">
      <alignment vertical="center" wrapText="1"/>
    </xf>
    <xf numFmtId="4" fontId="25" fillId="6" borderId="14" xfId="47" applyNumberFormat="1" applyFont="1" applyFill="1" applyBorder="1" applyAlignment="1">
      <alignment vertical="center" wrapText="1"/>
    </xf>
    <xf numFmtId="4" fontId="25" fillId="6" borderId="12" xfId="47" applyNumberFormat="1" applyFont="1" applyFill="1" applyBorder="1" applyAlignment="1">
      <alignment vertical="center" wrapText="1"/>
    </xf>
    <xf numFmtId="4" fontId="23" fillId="0" borderId="20" xfId="47" applyNumberFormat="1" applyFont="1" applyBorder="1" applyAlignment="1">
      <alignment/>
    </xf>
    <xf numFmtId="4" fontId="23" fillId="0" borderId="0" xfId="47" applyNumberFormat="1" applyFont="1" applyBorder="1" applyAlignment="1">
      <alignment/>
    </xf>
    <xf numFmtId="39" fontId="23" fillId="0" borderId="11" xfId="47" applyNumberFormat="1" applyFont="1" applyBorder="1" applyAlignment="1">
      <alignment/>
    </xf>
    <xf numFmtId="4" fontId="23" fillId="0" borderId="11" xfId="47" applyNumberFormat="1" applyFont="1" applyBorder="1" applyAlignment="1">
      <alignment/>
    </xf>
    <xf numFmtId="39" fontId="25" fillId="0" borderId="11" xfId="47" applyNumberFormat="1" applyFont="1" applyBorder="1" applyAlignment="1">
      <alignment vertical="center" wrapText="1"/>
    </xf>
    <xf numFmtId="39" fontId="25" fillId="0" borderId="19" xfId="47" applyNumberFormat="1" applyFont="1" applyBorder="1" applyAlignment="1">
      <alignment vertical="center" wrapText="1"/>
    </xf>
    <xf numFmtId="4" fontId="23" fillId="0" borderId="18" xfId="47" applyNumberFormat="1" applyFont="1" applyBorder="1" applyAlignment="1">
      <alignment/>
    </xf>
    <xf numFmtId="39" fontId="25" fillId="0" borderId="0" xfId="47" applyNumberFormat="1" applyFont="1" applyBorder="1" applyAlignment="1">
      <alignment vertical="center" wrapText="1"/>
    </xf>
    <xf numFmtId="39" fontId="25" fillId="0" borderId="18" xfId="47" applyNumberFormat="1" applyFont="1" applyBorder="1" applyAlignment="1">
      <alignment vertical="center" wrapText="1"/>
    </xf>
    <xf numFmtId="39" fontId="25" fillId="6" borderId="12" xfId="47" applyNumberFormat="1" applyFont="1" applyFill="1" applyBorder="1" applyAlignment="1">
      <alignment/>
    </xf>
    <xf numFmtId="39" fontId="25" fillId="6" borderId="14" xfId="47" applyNumberFormat="1" applyFont="1" applyFill="1" applyBorder="1" applyAlignment="1">
      <alignment/>
    </xf>
    <xf numFmtId="39" fontId="25" fillId="6" borderId="12" xfId="47" applyNumberFormat="1" applyFont="1" applyFill="1" applyBorder="1" applyAlignment="1">
      <alignment vertical="center" wrapText="1"/>
    </xf>
    <xf numFmtId="0" fontId="41" fillId="36" borderId="14" xfId="0" applyFont="1" applyFill="1" applyBorder="1" applyAlignment="1">
      <alignment horizontal="left" vertical="center" wrapText="1"/>
    </xf>
    <xf numFmtId="39" fontId="41" fillId="36" borderId="12" xfId="47" applyNumberFormat="1" applyFont="1" applyFill="1" applyBorder="1" applyAlignment="1">
      <alignment horizontal="center" vertical="center" wrapText="1"/>
    </xf>
    <xf numFmtId="39" fontId="41" fillId="36" borderId="14" xfId="47" applyNumberFormat="1" applyFont="1" applyFill="1" applyBorder="1" applyAlignment="1">
      <alignment horizontal="center" vertical="center" wrapText="1"/>
    </xf>
    <xf numFmtId="4" fontId="41" fillId="36" borderId="12" xfId="47" applyNumberFormat="1" applyFont="1" applyFill="1" applyBorder="1" applyAlignment="1">
      <alignment horizontal="center" vertical="center" wrapText="1"/>
    </xf>
    <xf numFmtId="4" fontId="41" fillId="36" borderId="15" xfId="47" applyNumberFormat="1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left" vertical="center" wrapText="1"/>
    </xf>
    <xf numFmtId="39" fontId="25" fillId="0" borderId="20" xfId="47" applyNumberFormat="1" applyFont="1" applyFill="1" applyBorder="1" applyAlignment="1">
      <alignment/>
    </xf>
    <xf numFmtId="39" fontId="25" fillId="0" borderId="17" xfId="47" applyNumberFormat="1" applyFont="1" applyFill="1" applyBorder="1" applyAlignment="1">
      <alignment/>
    </xf>
    <xf numFmtId="0" fontId="25" fillId="0" borderId="19" xfId="0" applyFont="1" applyBorder="1" applyAlignment="1">
      <alignment horizontal="left" vertical="center" wrapText="1" indent="2"/>
    </xf>
    <xf numFmtId="39" fontId="25" fillId="0" borderId="18" xfId="47" applyNumberFormat="1" applyFont="1" applyFill="1" applyBorder="1" applyAlignment="1">
      <alignment/>
    </xf>
    <xf numFmtId="39" fontId="25" fillId="0" borderId="19" xfId="47" applyNumberFormat="1" applyFont="1" applyFill="1" applyBorder="1" applyAlignment="1">
      <alignment/>
    </xf>
    <xf numFmtId="0" fontId="41" fillId="37" borderId="14" xfId="0" applyFont="1" applyFill="1" applyBorder="1" applyAlignment="1">
      <alignment horizontal="left" vertical="center" wrapText="1"/>
    </xf>
    <xf numFmtId="43" fontId="41" fillId="37" borderId="12" xfId="47" applyFont="1" applyFill="1" applyBorder="1" applyAlignment="1">
      <alignment horizontal="center" vertical="center" wrapText="1"/>
    </xf>
    <xf numFmtId="43" fontId="41" fillId="37" borderId="14" xfId="47" applyFont="1" applyFill="1" applyBorder="1" applyAlignment="1">
      <alignment horizontal="center" vertical="center" wrapText="1"/>
    </xf>
    <xf numFmtId="39" fontId="41" fillId="37" borderId="12" xfId="47" applyNumberFormat="1" applyFont="1" applyFill="1" applyBorder="1" applyAlignment="1">
      <alignment horizontal="center" vertical="center" wrapText="1"/>
    </xf>
    <xf numFmtId="4" fontId="41" fillId="37" borderId="12" xfId="47" applyNumberFormat="1" applyFont="1" applyFill="1" applyBorder="1" applyAlignment="1">
      <alignment horizontal="center" vertical="center" wrapText="1"/>
    </xf>
    <xf numFmtId="4" fontId="41" fillId="37" borderId="15" xfId="47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9" xfId="0" applyFont="1" applyBorder="1" applyAlignment="1">
      <alignment/>
    </xf>
    <xf numFmtId="39" fontId="41" fillId="0" borderId="20" xfId="47" applyNumberFormat="1" applyFont="1" applyBorder="1" applyAlignment="1">
      <alignment/>
    </xf>
    <xf numFmtId="4" fontId="41" fillId="0" borderId="20" xfId="47" applyNumberFormat="1" applyFont="1" applyBorder="1" applyAlignment="1">
      <alignment/>
    </xf>
    <xf numFmtId="4" fontId="41" fillId="0" borderId="0" xfId="47" applyNumberFormat="1" applyFont="1" applyBorder="1" applyAlignment="1">
      <alignment/>
    </xf>
    <xf numFmtId="0" fontId="41" fillId="34" borderId="14" xfId="0" applyFont="1" applyFill="1" applyBorder="1" applyAlignment="1">
      <alignment horizontal="left" vertical="center" wrapText="1"/>
    </xf>
    <xf numFmtId="43" fontId="41" fillId="34" borderId="12" xfId="47" applyFont="1" applyFill="1" applyBorder="1" applyAlignment="1">
      <alignment horizontal="center" vertical="center" wrapText="1"/>
    </xf>
    <xf numFmtId="43" fontId="41" fillId="34" borderId="15" xfId="47" applyFont="1" applyFill="1" applyBorder="1" applyAlignment="1">
      <alignment horizontal="center" vertical="center" wrapText="1"/>
    </xf>
    <xf numFmtId="39" fontId="41" fillId="34" borderId="12" xfId="47" applyNumberFormat="1" applyFont="1" applyFill="1" applyBorder="1" applyAlignment="1">
      <alignment horizontal="center" vertical="center" wrapText="1"/>
    </xf>
    <xf numFmtId="4" fontId="41" fillId="34" borderId="12" xfId="47" applyNumberFormat="1" applyFont="1" applyFill="1" applyBorder="1" applyAlignment="1">
      <alignment horizontal="center" vertical="center" wrapText="1"/>
    </xf>
    <xf numFmtId="4" fontId="41" fillId="34" borderId="15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0</xdr:rowOff>
    </xdr:from>
    <xdr:to>
      <xdr:col>6</xdr:col>
      <xdr:colOff>857250</xdr:colOff>
      <xdr:row>2</xdr:row>
      <xdr:rowOff>28575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67750" y="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504825</xdr:colOff>
      <xdr:row>4</xdr:row>
      <xdr:rowOff>76200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7"/>
  <sheetViews>
    <sheetView showGridLines="0" tabSelected="1" workbookViewId="0" topLeftCell="C3">
      <selection activeCell="U33" sqref="U33"/>
    </sheetView>
  </sheetViews>
  <sheetFormatPr defaultColWidth="11.421875" defaultRowHeight="12.75"/>
  <cols>
    <col min="1" max="1" width="54.140625" style="1" customWidth="1"/>
    <col min="2" max="2" width="14.7109375" style="1" customWidth="1"/>
    <col min="3" max="3" width="14.421875" style="1" customWidth="1"/>
    <col min="4" max="4" width="14.140625" style="1" customWidth="1"/>
    <col min="5" max="5" width="13.7109375" style="1" customWidth="1"/>
    <col min="6" max="6" width="13.8515625" style="1" customWidth="1"/>
    <col min="7" max="7" width="13.7109375" style="1" customWidth="1"/>
    <col min="8" max="8" width="14.8515625" style="1" customWidth="1"/>
    <col min="9" max="9" width="13.140625" style="1" customWidth="1"/>
    <col min="10" max="10" width="12.421875" style="1" customWidth="1"/>
    <col min="11" max="11" width="11.140625" style="1" customWidth="1"/>
    <col min="12" max="12" width="12.7109375" style="1" customWidth="1"/>
    <col min="13" max="13" width="15.00390625" style="1" customWidth="1"/>
    <col min="14" max="14" width="12.421875" style="1" customWidth="1"/>
    <col min="15" max="15" width="14.57421875" style="1" customWidth="1"/>
    <col min="16" max="16" width="13.57421875" style="1" customWidth="1"/>
    <col min="17" max="17" width="13.7109375" style="1" customWidth="1"/>
    <col min="18" max="16384" width="11.421875" style="1" customWidth="1"/>
  </cols>
  <sheetData>
    <row r="3" spans="1:17" ht="12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2.75">
      <c r="A5" s="24" t="s">
        <v>95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2.75">
      <c r="A6" s="24" t="s">
        <v>112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3.5" thickBot="1">
      <c r="A7" s="26" t="s">
        <v>41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36.75" customHeight="1" thickBot="1">
      <c r="A8" s="7" t="s">
        <v>2</v>
      </c>
      <c r="B8" s="12" t="s">
        <v>42</v>
      </c>
      <c r="C8" s="13" t="s">
        <v>43</v>
      </c>
      <c r="D8" s="12" t="s">
        <v>109</v>
      </c>
      <c r="E8" s="21" t="s">
        <v>110</v>
      </c>
      <c r="F8" s="22"/>
      <c r="G8" s="22"/>
      <c r="H8" s="22"/>
      <c r="I8" s="22"/>
      <c r="J8" s="22"/>
      <c r="K8" s="22"/>
      <c r="L8" s="22"/>
      <c r="M8" s="22"/>
      <c r="N8" s="22"/>
      <c r="O8" s="23"/>
      <c r="P8" s="15"/>
      <c r="Q8" s="14" t="s">
        <v>96</v>
      </c>
    </row>
    <row r="9" spans="1:17" ht="30.75" thickBot="1">
      <c r="A9" s="27" t="s">
        <v>3</v>
      </c>
      <c r="B9" s="28"/>
      <c r="C9" s="29"/>
      <c r="D9" s="30"/>
      <c r="E9" s="31" t="s">
        <v>97</v>
      </c>
      <c r="F9" s="31" t="s">
        <v>98</v>
      </c>
      <c r="G9" s="31" t="s">
        <v>99</v>
      </c>
      <c r="H9" s="31" t="s">
        <v>100</v>
      </c>
      <c r="I9" s="31" t="s">
        <v>101</v>
      </c>
      <c r="J9" s="31" t="s">
        <v>102</v>
      </c>
      <c r="K9" s="31" t="s">
        <v>103</v>
      </c>
      <c r="L9" s="31" t="s">
        <v>104</v>
      </c>
      <c r="M9" s="31" t="s">
        <v>105</v>
      </c>
      <c r="N9" s="32" t="s">
        <v>106</v>
      </c>
      <c r="O9" s="31" t="s">
        <v>107</v>
      </c>
      <c r="P9" s="31" t="s">
        <v>111</v>
      </c>
      <c r="Q9" s="33"/>
    </row>
    <row r="10" spans="1:17" ht="19.5" customHeight="1" thickBot="1">
      <c r="A10" s="34" t="s">
        <v>4</v>
      </c>
      <c r="B10" s="35">
        <f>SUM(B11:B15)</f>
        <v>40701914</v>
      </c>
      <c r="C10" s="36">
        <f>SUM(C11:C15)</f>
        <v>0</v>
      </c>
      <c r="D10" s="35">
        <f>SUM(D11:D15)</f>
        <v>40701914</v>
      </c>
      <c r="E10" s="37">
        <f aca="true" t="shared" si="0" ref="E10:Q10">SUM(E11:E15)</f>
        <v>2846698.13</v>
      </c>
      <c r="F10" s="37">
        <f t="shared" si="0"/>
        <v>2869756.13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5">
        <f t="shared" si="0"/>
        <v>0</v>
      </c>
      <c r="L10" s="37">
        <f t="shared" si="0"/>
        <v>0</v>
      </c>
      <c r="M10" s="37">
        <f t="shared" si="0"/>
        <v>0</v>
      </c>
      <c r="N10" s="38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5716454.26</v>
      </c>
    </row>
    <row r="11" spans="1:17" ht="18" customHeight="1">
      <c r="A11" s="39" t="s">
        <v>5</v>
      </c>
      <c r="B11" s="40">
        <v>29382400</v>
      </c>
      <c r="C11" s="41">
        <v>0</v>
      </c>
      <c r="D11" s="40">
        <f>B11+C11</f>
        <v>29382400</v>
      </c>
      <c r="E11" s="42">
        <v>2195800</v>
      </c>
      <c r="F11" s="42">
        <v>2215800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0">
        <f>SUM(E11:P11)</f>
        <v>4411600</v>
      </c>
    </row>
    <row r="12" spans="1:17" ht="15">
      <c r="A12" s="39" t="s">
        <v>6</v>
      </c>
      <c r="B12" s="40">
        <v>7369640</v>
      </c>
      <c r="C12" s="41">
        <v>0</v>
      </c>
      <c r="D12" s="40">
        <f>B12+C12</f>
        <v>7369640</v>
      </c>
      <c r="E12" s="42">
        <v>327000</v>
      </c>
      <c r="F12" s="42">
        <v>327000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0">
        <f>SUM(E12:P12)</f>
        <v>654000</v>
      </c>
    </row>
    <row r="13" spans="1:17" ht="15">
      <c r="A13" s="39" t="s">
        <v>55</v>
      </c>
      <c r="B13" s="40">
        <v>0</v>
      </c>
      <c r="C13" s="41">
        <v>0</v>
      </c>
      <c r="D13" s="40">
        <f>B13+C13</f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0">
        <f>SUM(E13:P13)</f>
        <v>0</v>
      </c>
    </row>
    <row r="14" spans="1:17" ht="15">
      <c r="A14" s="39" t="s">
        <v>56</v>
      </c>
      <c r="B14" s="40">
        <v>0</v>
      </c>
      <c r="C14" s="41">
        <v>0</v>
      </c>
      <c r="D14" s="40">
        <f>B14+C14</f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0">
        <f>SUM(E14:P14)</f>
        <v>0</v>
      </c>
    </row>
    <row r="15" spans="1:17" ht="15.75" thickBot="1">
      <c r="A15" s="39" t="s">
        <v>7</v>
      </c>
      <c r="B15" s="43">
        <v>3949874</v>
      </c>
      <c r="C15" s="44">
        <v>0</v>
      </c>
      <c r="D15" s="40">
        <f>B15+C15</f>
        <v>3949874</v>
      </c>
      <c r="E15" s="42">
        <v>323898.13</v>
      </c>
      <c r="F15" s="42">
        <v>326956.13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0">
        <f>SUM(E15:P15)</f>
        <v>650854.26</v>
      </c>
    </row>
    <row r="16" spans="1:18" ht="15.75" thickBot="1">
      <c r="A16" s="34" t="s">
        <v>8</v>
      </c>
      <c r="B16" s="35">
        <f>SUM(B17:B25)</f>
        <v>3791000</v>
      </c>
      <c r="C16" s="36">
        <f>SUM(C17:C25)</f>
        <v>150000</v>
      </c>
      <c r="D16" s="35">
        <f>SUM(D17:D25)</f>
        <v>3941000</v>
      </c>
      <c r="E16" s="45">
        <f aca="true" t="shared" si="1" ref="E16:P16">SUM(E17:E25)</f>
        <v>0</v>
      </c>
      <c r="F16" s="45">
        <f t="shared" si="1"/>
        <v>220663.11999999997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7">
        <f t="shared" si="1"/>
        <v>0</v>
      </c>
      <c r="O16" s="46">
        <f>SUM(O17:O25)</f>
        <v>0</v>
      </c>
      <c r="P16" s="46">
        <f t="shared" si="1"/>
        <v>0</v>
      </c>
      <c r="Q16" s="46">
        <f>SUM(Q17:Q25)</f>
        <v>220663.11999999997</v>
      </c>
      <c r="R16" s="17"/>
    </row>
    <row r="17" spans="1:17" ht="15">
      <c r="A17" s="39" t="s">
        <v>9</v>
      </c>
      <c r="B17" s="40">
        <v>1356000</v>
      </c>
      <c r="C17" s="41">
        <v>0</v>
      </c>
      <c r="D17" s="40">
        <f>B17+C17</f>
        <v>1356000</v>
      </c>
      <c r="E17" s="42">
        <v>0</v>
      </c>
      <c r="F17" s="42">
        <v>61770.8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0">
        <f>SUM(E17:P17)</f>
        <v>61770.8</v>
      </c>
    </row>
    <row r="18" spans="1:17" ht="15">
      <c r="A18" s="39" t="s">
        <v>10</v>
      </c>
      <c r="B18" s="40">
        <v>30000</v>
      </c>
      <c r="C18" s="41">
        <v>50000</v>
      </c>
      <c r="D18" s="40">
        <f aca="true" t="shared" si="2" ref="D18:D61">B18+C18</f>
        <v>80000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0">
        <f>SUM(E18:P18)</f>
        <v>0</v>
      </c>
    </row>
    <row r="19" spans="1:17" ht="15.75" customHeight="1">
      <c r="A19" s="39" t="s">
        <v>11</v>
      </c>
      <c r="B19" s="40">
        <v>1800000</v>
      </c>
      <c r="C19" s="41">
        <v>0</v>
      </c>
      <c r="D19" s="40">
        <f t="shared" si="2"/>
        <v>1800000</v>
      </c>
      <c r="E19" s="42">
        <v>0</v>
      </c>
      <c r="F19" s="42">
        <v>80550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0">
        <f>SUM(E19:P19)</f>
        <v>80550</v>
      </c>
    </row>
    <row r="20" spans="1:17" ht="15">
      <c r="A20" s="39" t="s">
        <v>12</v>
      </c>
      <c r="B20" s="40">
        <v>0</v>
      </c>
      <c r="C20" s="41">
        <v>0</v>
      </c>
      <c r="D20" s="40">
        <f t="shared" si="2"/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0">
        <f aca="true" t="shared" si="3" ref="Q20:Q25">SUM(E20:P20)</f>
        <v>0</v>
      </c>
    </row>
    <row r="21" spans="1:17" ht="18" customHeight="1">
      <c r="A21" s="39" t="s">
        <v>13</v>
      </c>
      <c r="B21" s="40">
        <v>100000</v>
      </c>
      <c r="C21" s="41">
        <v>100000</v>
      </c>
      <c r="D21" s="40">
        <f t="shared" si="2"/>
        <v>200000</v>
      </c>
      <c r="E21" s="41">
        <v>0</v>
      </c>
      <c r="F21" s="41">
        <v>37596.92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0">
        <f t="shared" si="3"/>
        <v>37596.92</v>
      </c>
    </row>
    <row r="22" spans="1:17" ht="15">
      <c r="A22" s="39" t="s">
        <v>14</v>
      </c>
      <c r="B22" s="40">
        <v>120000</v>
      </c>
      <c r="C22" s="41">
        <v>0</v>
      </c>
      <c r="D22" s="40">
        <f t="shared" si="2"/>
        <v>120000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0">
        <f>SUM(E22:P22)</f>
        <v>0</v>
      </c>
    </row>
    <row r="23" spans="1:17" ht="27.75" customHeight="1">
      <c r="A23" s="39" t="s">
        <v>15</v>
      </c>
      <c r="B23" s="40">
        <v>200000</v>
      </c>
      <c r="C23" s="41">
        <v>0</v>
      </c>
      <c r="D23" s="40">
        <f t="shared" si="2"/>
        <v>200000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0">
        <f t="shared" si="3"/>
        <v>0</v>
      </c>
    </row>
    <row r="24" spans="1:17" ht="30">
      <c r="A24" s="39" t="s">
        <v>16</v>
      </c>
      <c r="B24" s="40">
        <v>35000</v>
      </c>
      <c r="C24" s="41">
        <v>0</v>
      </c>
      <c r="D24" s="40">
        <f t="shared" si="2"/>
        <v>35000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0">
        <f t="shared" si="3"/>
        <v>0</v>
      </c>
    </row>
    <row r="25" spans="1:17" ht="15.75" thickBot="1">
      <c r="A25" s="39" t="s">
        <v>17</v>
      </c>
      <c r="B25" s="40">
        <v>150000</v>
      </c>
      <c r="C25" s="41">
        <v>0</v>
      </c>
      <c r="D25" s="40">
        <f t="shared" si="2"/>
        <v>150000</v>
      </c>
      <c r="E25" s="42">
        <v>0</v>
      </c>
      <c r="F25" s="42">
        <v>40745.4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0">
        <f t="shared" si="3"/>
        <v>40745.4</v>
      </c>
    </row>
    <row r="26" spans="1:18" ht="16.5" customHeight="1" thickBot="1">
      <c r="A26" s="34" t="s">
        <v>18</v>
      </c>
      <c r="B26" s="35">
        <f>SUM(B27:B35)</f>
        <v>7291577</v>
      </c>
      <c r="C26" s="36">
        <f>SUM(C27:C35)</f>
        <v>-250000</v>
      </c>
      <c r="D26" s="35">
        <f>SUM(D27:D35)</f>
        <v>7041577</v>
      </c>
      <c r="E26" s="45">
        <f aca="true" t="shared" si="4" ref="E26:Q26">SUM(E27:E35)</f>
        <v>0</v>
      </c>
      <c r="F26" s="45">
        <f t="shared" si="4"/>
        <v>205219.7</v>
      </c>
      <c r="G26" s="45">
        <f t="shared" si="4"/>
        <v>0</v>
      </c>
      <c r="H26" s="45">
        <f t="shared" si="4"/>
        <v>0</v>
      </c>
      <c r="I26" s="45">
        <f t="shared" si="4"/>
        <v>0</v>
      </c>
      <c r="J26" s="45">
        <f t="shared" si="4"/>
        <v>0</v>
      </c>
      <c r="K26" s="46">
        <f t="shared" si="4"/>
        <v>0</v>
      </c>
      <c r="L26" s="46">
        <f t="shared" si="4"/>
        <v>0</v>
      </c>
      <c r="M26" s="46">
        <f t="shared" si="4"/>
        <v>0</v>
      </c>
      <c r="N26" s="47">
        <f t="shared" si="4"/>
        <v>0</v>
      </c>
      <c r="O26" s="46">
        <f t="shared" si="4"/>
        <v>0</v>
      </c>
      <c r="P26" s="46">
        <f t="shared" si="4"/>
        <v>0</v>
      </c>
      <c r="Q26" s="46">
        <f t="shared" si="4"/>
        <v>205219.7</v>
      </c>
      <c r="R26" s="17"/>
    </row>
    <row r="27" spans="1:17" ht="15">
      <c r="A27" s="39" t="s">
        <v>19</v>
      </c>
      <c r="B27" s="40">
        <f>50000</f>
        <v>50000</v>
      </c>
      <c r="C27" s="41">
        <f>40000+400000</f>
        <v>440000</v>
      </c>
      <c r="D27" s="40">
        <f t="shared" si="2"/>
        <v>490000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0">
        <f>SUM(E27:P27)</f>
        <v>0</v>
      </c>
    </row>
    <row r="28" spans="1:17" ht="19.5" customHeight="1">
      <c r="A28" s="39" t="s">
        <v>20</v>
      </c>
      <c r="B28" s="40">
        <f>250000+100000</f>
        <v>350000</v>
      </c>
      <c r="C28" s="41">
        <v>100000</v>
      </c>
      <c r="D28" s="40">
        <f t="shared" si="2"/>
        <v>450000</v>
      </c>
      <c r="E28" s="42">
        <v>0</v>
      </c>
      <c r="F28" s="42">
        <v>197903.7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0">
        <f aca="true" t="shared" si="5" ref="Q28:Q35">SUM(E28:P28)</f>
        <v>197903.7</v>
      </c>
    </row>
    <row r="29" spans="1:17" ht="15">
      <c r="A29" s="39" t="s">
        <v>21</v>
      </c>
      <c r="B29" s="40">
        <f>50000</f>
        <v>50000</v>
      </c>
      <c r="C29" s="41">
        <v>450000</v>
      </c>
      <c r="D29" s="40">
        <f t="shared" si="2"/>
        <v>500000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0">
        <f t="shared" si="5"/>
        <v>0</v>
      </c>
    </row>
    <row r="30" spans="1:17" ht="17.25" customHeight="1">
      <c r="A30" s="39" t="s">
        <v>22</v>
      </c>
      <c r="B30" s="40">
        <v>0</v>
      </c>
      <c r="C30" s="41">
        <v>0</v>
      </c>
      <c r="D30" s="40">
        <f t="shared" si="2"/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0">
        <f t="shared" si="5"/>
        <v>0</v>
      </c>
    </row>
    <row r="31" spans="1:17" ht="15">
      <c r="A31" s="39" t="s">
        <v>23</v>
      </c>
      <c r="B31" s="40">
        <v>50000</v>
      </c>
      <c r="C31" s="41">
        <v>100000</v>
      </c>
      <c r="D31" s="40">
        <f t="shared" si="2"/>
        <v>150000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0">
        <f t="shared" si="5"/>
        <v>0</v>
      </c>
    </row>
    <row r="32" spans="1:17" ht="25.5" customHeight="1">
      <c r="A32" s="39" t="s">
        <v>24</v>
      </c>
      <c r="B32" s="40">
        <v>2000000</v>
      </c>
      <c r="C32" s="41">
        <v>-1915000</v>
      </c>
      <c r="D32" s="40">
        <f t="shared" si="2"/>
        <v>85000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0">
        <f t="shared" si="5"/>
        <v>0</v>
      </c>
    </row>
    <row r="33" spans="1:17" ht="27.75" customHeight="1">
      <c r="A33" s="39" t="s">
        <v>25</v>
      </c>
      <c r="B33" s="40">
        <v>3780000</v>
      </c>
      <c r="C33" s="41">
        <v>0</v>
      </c>
      <c r="D33" s="40">
        <f t="shared" si="2"/>
        <v>3780000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0">
        <f t="shared" si="5"/>
        <v>0</v>
      </c>
    </row>
    <row r="34" spans="1:17" ht="24.75" customHeight="1">
      <c r="A34" s="39" t="s">
        <v>57</v>
      </c>
      <c r="B34" s="40">
        <v>0</v>
      </c>
      <c r="C34" s="41">
        <v>0</v>
      </c>
      <c r="D34" s="40">
        <f t="shared" si="2"/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0">
        <f t="shared" si="5"/>
        <v>0</v>
      </c>
    </row>
    <row r="35" spans="1:17" ht="15.75" thickBot="1">
      <c r="A35" s="39" t="s">
        <v>26</v>
      </c>
      <c r="B35" s="40">
        <f>661577+350000</f>
        <v>1011577</v>
      </c>
      <c r="C35" s="41">
        <f>125000+450000</f>
        <v>575000</v>
      </c>
      <c r="D35" s="40">
        <f t="shared" si="2"/>
        <v>1586577</v>
      </c>
      <c r="E35" s="42">
        <v>0</v>
      </c>
      <c r="F35" s="42">
        <v>7316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0">
        <f t="shared" si="5"/>
        <v>7316</v>
      </c>
    </row>
    <row r="36" spans="1:17" ht="15.75" thickBot="1">
      <c r="A36" s="34" t="s">
        <v>65</v>
      </c>
      <c r="B36" s="37">
        <f>SUM(B37:B43)</f>
        <v>0</v>
      </c>
      <c r="C36" s="48">
        <f>SUM(C37:C43)</f>
        <v>0</v>
      </c>
      <c r="D36" s="37">
        <f>SUM(D37:D43)</f>
        <v>0</v>
      </c>
      <c r="E36" s="49">
        <f aca="true" t="shared" si="6" ref="E36:Q36">SUM(E37:E43)</f>
        <v>0</v>
      </c>
      <c r="F36" s="49">
        <f t="shared" si="6"/>
        <v>0</v>
      </c>
      <c r="G36" s="49">
        <f t="shared" si="6"/>
        <v>0</v>
      </c>
      <c r="H36" s="49">
        <f t="shared" si="6"/>
        <v>0</v>
      </c>
      <c r="I36" s="49">
        <f t="shared" si="6"/>
        <v>0</v>
      </c>
      <c r="J36" s="49">
        <f t="shared" si="6"/>
        <v>0</v>
      </c>
      <c r="K36" s="50">
        <f t="shared" si="6"/>
        <v>0</v>
      </c>
      <c r="L36" s="50">
        <f t="shared" si="6"/>
        <v>0</v>
      </c>
      <c r="M36" s="50">
        <f t="shared" si="6"/>
        <v>0</v>
      </c>
      <c r="N36" s="50">
        <f t="shared" si="6"/>
        <v>0</v>
      </c>
      <c r="O36" s="50">
        <f t="shared" si="6"/>
        <v>0</v>
      </c>
      <c r="P36" s="50">
        <f t="shared" si="6"/>
        <v>0</v>
      </c>
      <c r="Q36" s="51">
        <f t="shared" si="6"/>
        <v>0</v>
      </c>
    </row>
    <row r="37" spans="1:17" ht="30">
      <c r="A37" s="39" t="s">
        <v>58</v>
      </c>
      <c r="B37" s="40">
        <v>0</v>
      </c>
      <c r="C37" s="41">
        <v>0</v>
      </c>
      <c r="D37" s="40">
        <f aca="true" t="shared" si="7" ref="D37:D43">B37+C37</f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52">
        <v>0</v>
      </c>
      <c r="L37" s="52">
        <v>0</v>
      </c>
      <c r="M37" s="52">
        <v>0</v>
      </c>
      <c r="N37" s="53">
        <v>0</v>
      </c>
      <c r="O37" s="52">
        <v>0</v>
      </c>
      <c r="P37" s="52">
        <v>0</v>
      </c>
      <c r="Q37" s="40">
        <f>SUM(E37:P37)</f>
        <v>0</v>
      </c>
    </row>
    <row r="38" spans="1:17" ht="30">
      <c r="A38" s="39" t="s">
        <v>59</v>
      </c>
      <c r="B38" s="40">
        <v>0</v>
      </c>
      <c r="C38" s="41">
        <v>0</v>
      </c>
      <c r="D38" s="40">
        <f t="shared" si="7"/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52">
        <v>0</v>
      </c>
      <c r="L38" s="52">
        <v>0</v>
      </c>
      <c r="M38" s="52">
        <v>0</v>
      </c>
      <c r="N38" s="53">
        <v>0</v>
      </c>
      <c r="O38" s="52">
        <v>0</v>
      </c>
      <c r="P38" s="52">
        <v>0</v>
      </c>
      <c r="Q38" s="40">
        <f aca="true" t="shared" si="8" ref="Q38:Q43">SUM(E38:P38)</f>
        <v>0</v>
      </c>
    </row>
    <row r="39" spans="1:17" ht="30">
      <c r="A39" s="39" t="s">
        <v>60</v>
      </c>
      <c r="B39" s="40">
        <v>0</v>
      </c>
      <c r="C39" s="41">
        <v>0</v>
      </c>
      <c r="D39" s="40">
        <f t="shared" si="7"/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52">
        <v>0</v>
      </c>
      <c r="L39" s="52">
        <v>0</v>
      </c>
      <c r="M39" s="52">
        <v>0</v>
      </c>
      <c r="N39" s="53">
        <v>0</v>
      </c>
      <c r="O39" s="52">
        <v>0</v>
      </c>
      <c r="P39" s="52">
        <v>0</v>
      </c>
      <c r="Q39" s="40">
        <f t="shared" si="8"/>
        <v>0</v>
      </c>
    </row>
    <row r="40" spans="1:17" ht="30">
      <c r="A40" s="39" t="s">
        <v>61</v>
      </c>
      <c r="B40" s="40">
        <v>0</v>
      </c>
      <c r="C40" s="41">
        <v>0</v>
      </c>
      <c r="D40" s="40">
        <f t="shared" si="7"/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52">
        <v>0</v>
      </c>
      <c r="L40" s="52">
        <v>0</v>
      </c>
      <c r="M40" s="52">
        <v>0</v>
      </c>
      <c r="N40" s="53">
        <v>0</v>
      </c>
      <c r="O40" s="52">
        <v>0</v>
      </c>
      <c r="P40" s="52">
        <v>0</v>
      </c>
      <c r="Q40" s="40">
        <f t="shared" si="8"/>
        <v>0</v>
      </c>
    </row>
    <row r="41" spans="1:17" ht="30">
      <c r="A41" s="39" t="s">
        <v>62</v>
      </c>
      <c r="B41" s="40">
        <v>0</v>
      </c>
      <c r="C41" s="41">
        <v>0</v>
      </c>
      <c r="D41" s="40">
        <f t="shared" si="7"/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52">
        <v>0</v>
      </c>
      <c r="L41" s="52">
        <v>0</v>
      </c>
      <c r="M41" s="52">
        <v>0</v>
      </c>
      <c r="N41" s="53">
        <v>0</v>
      </c>
      <c r="O41" s="52">
        <v>0</v>
      </c>
      <c r="P41" s="52">
        <v>0</v>
      </c>
      <c r="Q41" s="40">
        <f t="shared" si="8"/>
        <v>0</v>
      </c>
    </row>
    <row r="42" spans="1:17" ht="30">
      <c r="A42" s="39" t="s">
        <v>63</v>
      </c>
      <c r="B42" s="40">
        <v>0</v>
      </c>
      <c r="C42" s="41">
        <v>0</v>
      </c>
      <c r="D42" s="40">
        <f t="shared" si="7"/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52">
        <v>0</v>
      </c>
      <c r="L42" s="52">
        <v>0</v>
      </c>
      <c r="M42" s="52">
        <v>0</v>
      </c>
      <c r="N42" s="53">
        <v>0</v>
      </c>
      <c r="O42" s="52">
        <v>0</v>
      </c>
      <c r="P42" s="52">
        <v>0</v>
      </c>
      <c r="Q42" s="40">
        <f t="shared" si="8"/>
        <v>0</v>
      </c>
    </row>
    <row r="43" spans="1:17" ht="30.75" thickBot="1">
      <c r="A43" s="39" t="s">
        <v>64</v>
      </c>
      <c r="B43" s="40">
        <v>0</v>
      </c>
      <c r="C43" s="41">
        <v>0</v>
      </c>
      <c r="D43" s="40">
        <f t="shared" si="7"/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52">
        <v>0</v>
      </c>
      <c r="L43" s="52">
        <v>0</v>
      </c>
      <c r="M43" s="52">
        <v>0</v>
      </c>
      <c r="N43" s="53">
        <v>0</v>
      </c>
      <c r="O43" s="52">
        <v>0</v>
      </c>
      <c r="P43" s="52">
        <v>0</v>
      </c>
      <c r="Q43" s="40">
        <f t="shared" si="8"/>
        <v>0</v>
      </c>
    </row>
    <row r="44" spans="1:17" ht="15.75" thickBot="1">
      <c r="A44" s="34" t="s">
        <v>66</v>
      </c>
      <c r="B44" s="37">
        <f>SUM(B45:B51)</f>
        <v>0</v>
      </c>
      <c r="C44" s="48">
        <f>SUM(C45:C51)</f>
        <v>0</v>
      </c>
      <c r="D44" s="37">
        <f>SUM(D45:D51)</f>
        <v>0</v>
      </c>
      <c r="E44" s="49">
        <f aca="true" t="shared" si="9" ref="E44:Q44">SUM(E45:E51)</f>
        <v>0</v>
      </c>
      <c r="F44" s="49">
        <f t="shared" si="9"/>
        <v>0</v>
      </c>
      <c r="G44" s="49">
        <f t="shared" si="9"/>
        <v>0</v>
      </c>
      <c r="H44" s="49">
        <f t="shared" si="9"/>
        <v>0</v>
      </c>
      <c r="I44" s="49">
        <f t="shared" si="9"/>
        <v>0</v>
      </c>
      <c r="J44" s="49">
        <f t="shared" si="9"/>
        <v>0</v>
      </c>
      <c r="K44" s="50">
        <f t="shared" si="9"/>
        <v>0</v>
      </c>
      <c r="L44" s="50">
        <f t="shared" si="9"/>
        <v>0</v>
      </c>
      <c r="M44" s="50">
        <f t="shared" si="9"/>
        <v>0</v>
      </c>
      <c r="N44" s="50">
        <f t="shared" si="9"/>
        <v>0</v>
      </c>
      <c r="O44" s="50">
        <f t="shared" si="9"/>
        <v>0</v>
      </c>
      <c r="P44" s="50">
        <f t="shared" si="9"/>
        <v>0</v>
      </c>
      <c r="Q44" s="51">
        <f t="shared" si="9"/>
        <v>0</v>
      </c>
    </row>
    <row r="45" spans="1:17" ht="30">
      <c r="A45" s="39" t="s">
        <v>67</v>
      </c>
      <c r="B45" s="40">
        <v>0</v>
      </c>
      <c r="C45" s="41">
        <v>0</v>
      </c>
      <c r="D45" s="40">
        <f aca="true" t="shared" si="10" ref="D45:D51">B45+C45</f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52">
        <v>0</v>
      </c>
      <c r="L45" s="52">
        <v>0</v>
      </c>
      <c r="M45" s="52">
        <v>0</v>
      </c>
      <c r="N45" s="53">
        <v>0</v>
      </c>
      <c r="O45" s="52">
        <v>0</v>
      </c>
      <c r="P45" s="52">
        <v>0</v>
      </c>
      <c r="Q45" s="40">
        <f>SUM(E45:P45)</f>
        <v>0</v>
      </c>
    </row>
    <row r="46" spans="1:17" ht="30">
      <c r="A46" s="39" t="s">
        <v>68</v>
      </c>
      <c r="B46" s="40">
        <v>0</v>
      </c>
      <c r="C46" s="41">
        <v>0</v>
      </c>
      <c r="D46" s="40">
        <f t="shared" si="10"/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52">
        <v>0</v>
      </c>
      <c r="L46" s="52">
        <v>0</v>
      </c>
      <c r="M46" s="52">
        <v>0</v>
      </c>
      <c r="N46" s="53">
        <v>0</v>
      </c>
      <c r="O46" s="52">
        <v>0</v>
      </c>
      <c r="P46" s="52">
        <v>0</v>
      </c>
      <c r="Q46" s="40">
        <f aca="true" t="shared" si="11" ref="Q46:Q51">SUM(E46:P46)</f>
        <v>0</v>
      </c>
    </row>
    <row r="47" spans="1:17" ht="30">
      <c r="A47" s="39" t="s">
        <v>69</v>
      </c>
      <c r="B47" s="40">
        <v>0</v>
      </c>
      <c r="C47" s="41">
        <v>0</v>
      </c>
      <c r="D47" s="40">
        <f t="shared" si="10"/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52">
        <v>0</v>
      </c>
      <c r="L47" s="52">
        <v>0</v>
      </c>
      <c r="M47" s="52">
        <v>0</v>
      </c>
      <c r="N47" s="53">
        <v>0</v>
      </c>
      <c r="O47" s="52">
        <v>0</v>
      </c>
      <c r="P47" s="52">
        <v>0</v>
      </c>
      <c r="Q47" s="40">
        <f t="shared" si="11"/>
        <v>0</v>
      </c>
    </row>
    <row r="48" spans="1:17" ht="30">
      <c r="A48" s="39" t="s">
        <v>70</v>
      </c>
      <c r="B48" s="40">
        <v>0</v>
      </c>
      <c r="C48" s="41">
        <v>0</v>
      </c>
      <c r="D48" s="40">
        <f t="shared" si="10"/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52">
        <v>0</v>
      </c>
      <c r="L48" s="52">
        <v>0</v>
      </c>
      <c r="M48" s="52">
        <v>0</v>
      </c>
      <c r="N48" s="53">
        <v>0</v>
      </c>
      <c r="O48" s="52">
        <v>0</v>
      </c>
      <c r="P48" s="52">
        <v>0</v>
      </c>
      <c r="Q48" s="40">
        <f t="shared" si="11"/>
        <v>0</v>
      </c>
    </row>
    <row r="49" spans="1:17" ht="30">
      <c r="A49" s="39" t="s">
        <v>71</v>
      </c>
      <c r="B49" s="40">
        <v>0</v>
      </c>
      <c r="C49" s="41">
        <v>0</v>
      </c>
      <c r="D49" s="40">
        <f t="shared" si="10"/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52">
        <v>0</v>
      </c>
      <c r="L49" s="52">
        <v>0</v>
      </c>
      <c r="M49" s="52">
        <v>0</v>
      </c>
      <c r="N49" s="53">
        <v>0</v>
      </c>
      <c r="O49" s="52">
        <v>0</v>
      </c>
      <c r="P49" s="52">
        <v>0</v>
      </c>
      <c r="Q49" s="40">
        <f t="shared" si="11"/>
        <v>0</v>
      </c>
    </row>
    <row r="50" spans="1:17" ht="30">
      <c r="A50" s="39" t="s">
        <v>93</v>
      </c>
      <c r="B50" s="40">
        <v>0</v>
      </c>
      <c r="C50" s="41">
        <v>0</v>
      </c>
      <c r="D50" s="40">
        <f t="shared" si="10"/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52">
        <v>0</v>
      </c>
      <c r="L50" s="52">
        <v>0</v>
      </c>
      <c r="M50" s="52">
        <v>0</v>
      </c>
      <c r="N50" s="53">
        <v>0</v>
      </c>
      <c r="O50" s="52">
        <v>0</v>
      </c>
      <c r="P50" s="52">
        <v>0</v>
      </c>
      <c r="Q50" s="40">
        <f t="shared" si="11"/>
        <v>0</v>
      </c>
    </row>
    <row r="51" spans="1:17" ht="30.75" thickBot="1">
      <c r="A51" s="39" t="s">
        <v>72</v>
      </c>
      <c r="B51" s="40">
        <v>0</v>
      </c>
      <c r="C51" s="41">
        <v>0</v>
      </c>
      <c r="D51" s="40">
        <f t="shared" si="10"/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52">
        <v>0</v>
      </c>
      <c r="L51" s="52">
        <v>0</v>
      </c>
      <c r="M51" s="52">
        <v>0</v>
      </c>
      <c r="N51" s="53">
        <v>0</v>
      </c>
      <c r="O51" s="52">
        <v>0</v>
      </c>
      <c r="P51" s="52">
        <v>0</v>
      </c>
      <c r="Q51" s="40">
        <f t="shared" si="11"/>
        <v>0</v>
      </c>
    </row>
    <row r="52" spans="1:17" ht="15.75" thickBot="1">
      <c r="A52" s="34" t="s">
        <v>27</v>
      </c>
      <c r="B52" s="37">
        <f>SUM(B53:B53)</f>
        <v>100000</v>
      </c>
      <c r="C52" s="48">
        <f>SUM(C53:C61)</f>
        <v>100000</v>
      </c>
      <c r="D52" s="37">
        <f>SUM(D53:D61)</f>
        <v>200000</v>
      </c>
      <c r="E52" s="45">
        <f aca="true" t="shared" si="12" ref="E52:Q52">SUM(E53:E53)</f>
        <v>0</v>
      </c>
      <c r="F52" s="45">
        <f t="shared" si="12"/>
        <v>0</v>
      </c>
      <c r="G52" s="45">
        <f t="shared" si="12"/>
        <v>0</v>
      </c>
      <c r="H52" s="45">
        <f t="shared" si="12"/>
        <v>0</v>
      </c>
      <c r="I52" s="45">
        <f t="shared" si="12"/>
        <v>0</v>
      </c>
      <c r="J52" s="45">
        <f t="shared" si="12"/>
        <v>0</v>
      </c>
      <c r="K52" s="46">
        <f t="shared" si="12"/>
        <v>0</v>
      </c>
      <c r="L52" s="46">
        <f t="shared" si="12"/>
        <v>0</v>
      </c>
      <c r="M52" s="46">
        <f t="shared" si="12"/>
        <v>0</v>
      </c>
      <c r="N52" s="47">
        <f t="shared" si="12"/>
        <v>0</v>
      </c>
      <c r="O52" s="46">
        <f t="shared" si="12"/>
        <v>0</v>
      </c>
      <c r="P52" s="46">
        <f t="shared" si="12"/>
        <v>0</v>
      </c>
      <c r="Q52" s="46">
        <f t="shared" si="12"/>
        <v>0</v>
      </c>
    </row>
    <row r="53" spans="1:17" ht="15">
      <c r="A53" s="39" t="s">
        <v>28</v>
      </c>
      <c r="B53" s="43">
        <v>100000</v>
      </c>
      <c r="C53" s="44">
        <v>100000</v>
      </c>
      <c r="D53" s="40">
        <f t="shared" si="2"/>
        <v>200000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6">
        <f>SUM(E53:P53)</f>
        <v>0</v>
      </c>
    </row>
    <row r="54" spans="1:17" ht="30">
      <c r="A54" s="39" t="s">
        <v>73</v>
      </c>
      <c r="B54" s="43">
        <v>0</v>
      </c>
      <c r="C54" s="44">
        <v>0</v>
      </c>
      <c r="D54" s="40">
        <f t="shared" si="2"/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40">
        <f>SUM(B54:P54)</f>
        <v>0</v>
      </c>
    </row>
    <row r="55" spans="1:17" ht="30">
      <c r="A55" s="39" t="s">
        <v>74</v>
      </c>
      <c r="B55" s="43">
        <v>0</v>
      </c>
      <c r="C55" s="44">
        <v>0</v>
      </c>
      <c r="D55" s="40">
        <f t="shared" si="2"/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40">
        <f aca="true" t="shared" si="13" ref="Q55:Q61">SUM(B55:P55)</f>
        <v>0</v>
      </c>
    </row>
    <row r="56" spans="1:17" ht="30">
      <c r="A56" s="39" t="s">
        <v>75</v>
      </c>
      <c r="B56" s="43">
        <v>0</v>
      </c>
      <c r="C56" s="44">
        <v>0</v>
      </c>
      <c r="D56" s="40">
        <f t="shared" si="2"/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40">
        <f t="shared" si="13"/>
        <v>0</v>
      </c>
    </row>
    <row r="57" spans="1:17" ht="15">
      <c r="A57" s="39" t="s">
        <v>76</v>
      </c>
      <c r="B57" s="43">
        <v>0</v>
      </c>
      <c r="C57" s="44">
        <v>0</v>
      </c>
      <c r="D57" s="40">
        <f t="shared" si="2"/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40">
        <f t="shared" si="13"/>
        <v>0</v>
      </c>
    </row>
    <row r="58" spans="1:17" ht="15">
      <c r="A58" s="39" t="s">
        <v>78</v>
      </c>
      <c r="B58" s="43">
        <v>0</v>
      </c>
      <c r="C58" s="44">
        <v>0</v>
      </c>
      <c r="D58" s="40">
        <f t="shared" si="2"/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40">
        <f t="shared" si="13"/>
        <v>0</v>
      </c>
    </row>
    <row r="59" spans="1:17" ht="15">
      <c r="A59" s="39" t="s">
        <v>79</v>
      </c>
      <c r="B59" s="43">
        <v>0</v>
      </c>
      <c r="C59" s="44">
        <v>0</v>
      </c>
      <c r="D59" s="40">
        <f t="shared" si="2"/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40">
        <f t="shared" si="13"/>
        <v>0</v>
      </c>
    </row>
    <row r="60" spans="1:17" ht="15">
      <c r="A60" s="39" t="s">
        <v>80</v>
      </c>
      <c r="B60" s="43">
        <v>0</v>
      </c>
      <c r="C60" s="44">
        <v>0</v>
      </c>
      <c r="D60" s="40">
        <f t="shared" si="2"/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40">
        <f t="shared" si="13"/>
        <v>0</v>
      </c>
    </row>
    <row r="61" spans="1:17" ht="30.75" thickBot="1">
      <c r="A61" s="39" t="s">
        <v>77</v>
      </c>
      <c r="B61" s="43">
        <v>0</v>
      </c>
      <c r="C61" s="44">
        <v>0</v>
      </c>
      <c r="D61" s="40">
        <f t="shared" si="2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40">
        <f t="shared" si="13"/>
        <v>0</v>
      </c>
    </row>
    <row r="62" spans="1:17" ht="15.75" thickBot="1">
      <c r="A62" s="34" t="s">
        <v>81</v>
      </c>
      <c r="B62" s="37">
        <f>SUM(B63:B63)</f>
        <v>0</v>
      </c>
      <c r="C62" s="48">
        <f>SUM(C63:C69)</f>
        <v>0</v>
      </c>
      <c r="D62" s="37">
        <f>SUM(D63:D69)</f>
        <v>0</v>
      </c>
      <c r="E62" s="49">
        <f aca="true" t="shared" si="14" ref="E62:Q62">SUM(E63:E66)</f>
        <v>0</v>
      </c>
      <c r="F62" s="49">
        <f t="shared" si="14"/>
        <v>0</v>
      </c>
      <c r="G62" s="49">
        <f t="shared" si="14"/>
        <v>0</v>
      </c>
      <c r="H62" s="49">
        <f t="shared" si="14"/>
        <v>0</v>
      </c>
      <c r="I62" s="49">
        <f t="shared" si="14"/>
        <v>0</v>
      </c>
      <c r="J62" s="49">
        <f t="shared" si="14"/>
        <v>0</v>
      </c>
      <c r="K62" s="50">
        <f t="shared" si="14"/>
        <v>0</v>
      </c>
      <c r="L62" s="50">
        <f t="shared" si="14"/>
        <v>0</v>
      </c>
      <c r="M62" s="50">
        <f t="shared" si="14"/>
        <v>0</v>
      </c>
      <c r="N62" s="50">
        <f t="shared" si="14"/>
        <v>0</v>
      </c>
      <c r="O62" s="50">
        <f t="shared" si="14"/>
        <v>0</v>
      </c>
      <c r="P62" s="50">
        <f t="shared" si="14"/>
        <v>0</v>
      </c>
      <c r="Q62" s="51">
        <f t="shared" si="14"/>
        <v>0</v>
      </c>
    </row>
    <row r="63" spans="1:17" ht="15">
      <c r="A63" s="39" t="s">
        <v>82</v>
      </c>
      <c r="B63" s="43">
        <v>0</v>
      </c>
      <c r="C63" s="44">
        <v>0</v>
      </c>
      <c r="D63" s="40">
        <f>B63+C63</f>
        <v>0</v>
      </c>
      <c r="E63" s="56">
        <v>0</v>
      </c>
      <c r="F63" s="59">
        <v>0</v>
      </c>
      <c r="G63" s="56">
        <v>0</v>
      </c>
      <c r="H63" s="56">
        <v>0</v>
      </c>
      <c r="I63" s="56">
        <v>0</v>
      </c>
      <c r="J63" s="56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/>
      <c r="Q63" s="56">
        <v>0</v>
      </c>
    </row>
    <row r="64" spans="1:17" ht="15">
      <c r="A64" s="39" t="s">
        <v>83</v>
      </c>
      <c r="B64" s="43">
        <v>0</v>
      </c>
      <c r="C64" s="44">
        <v>0</v>
      </c>
      <c r="D64" s="40">
        <f>B64+C64</f>
        <v>0</v>
      </c>
      <c r="E64" s="40">
        <v>0</v>
      </c>
      <c r="F64" s="59">
        <v>0</v>
      </c>
      <c r="G64" s="40">
        <v>0</v>
      </c>
      <c r="H64" s="40">
        <v>0</v>
      </c>
      <c r="I64" s="40">
        <v>0</v>
      </c>
      <c r="J64" s="40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/>
      <c r="Q64" s="40">
        <v>0</v>
      </c>
    </row>
    <row r="65" spans="1:17" ht="15">
      <c r="A65" s="39" t="s">
        <v>84</v>
      </c>
      <c r="B65" s="43">
        <v>0</v>
      </c>
      <c r="C65" s="44">
        <v>0</v>
      </c>
      <c r="D65" s="40">
        <f>B65+C65</f>
        <v>0</v>
      </c>
      <c r="E65" s="40">
        <v>0</v>
      </c>
      <c r="F65" s="59">
        <v>0</v>
      </c>
      <c r="G65" s="40">
        <v>0</v>
      </c>
      <c r="H65" s="40">
        <v>0</v>
      </c>
      <c r="I65" s="40">
        <v>0</v>
      </c>
      <c r="J65" s="40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/>
      <c r="Q65" s="40">
        <v>0</v>
      </c>
    </row>
    <row r="66" spans="1:17" ht="30.75" thickBot="1">
      <c r="A66" s="39" t="s">
        <v>85</v>
      </c>
      <c r="B66" s="43">
        <v>0</v>
      </c>
      <c r="C66" s="44">
        <v>0</v>
      </c>
      <c r="D66" s="40">
        <f>B66+C66</f>
        <v>0</v>
      </c>
      <c r="E66" s="60">
        <v>0</v>
      </c>
      <c r="F66" s="59">
        <v>0</v>
      </c>
      <c r="G66" s="60">
        <v>0</v>
      </c>
      <c r="H66" s="60">
        <v>0</v>
      </c>
      <c r="I66" s="60">
        <v>0</v>
      </c>
      <c r="J66" s="60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/>
      <c r="Q66" s="60">
        <v>0</v>
      </c>
    </row>
    <row r="67" spans="1:17" ht="30.75" thickBot="1">
      <c r="A67" s="34" t="s">
        <v>86</v>
      </c>
      <c r="B67" s="37">
        <f>SUM(B68:B68)</f>
        <v>0</v>
      </c>
      <c r="C67" s="48">
        <f>SUM(C68:C73)</f>
        <v>0</v>
      </c>
      <c r="D67" s="37">
        <f>SUM(D68:D73)</f>
        <v>0</v>
      </c>
      <c r="E67" s="49">
        <f aca="true" t="shared" si="15" ref="E67:Q67">SUM(E68:E69)</f>
        <v>0</v>
      </c>
      <c r="F67" s="49">
        <f t="shared" si="15"/>
        <v>0</v>
      </c>
      <c r="G67" s="49">
        <f t="shared" si="15"/>
        <v>0</v>
      </c>
      <c r="H67" s="49">
        <f t="shared" si="15"/>
        <v>0</v>
      </c>
      <c r="I67" s="49">
        <f t="shared" si="15"/>
        <v>0</v>
      </c>
      <c r="J67" s="49">
        <f t="shared" si="15"/>
        <v>0</v>
      </c>
      <c r="K67" s="50">
        <f t="shared" si="15"/>
        <v>0</v>
      </c>
      <c r="L67" s="50">
        <f t="shared" si="15"/>
        <v>0</v>
      </c>
      <c r="M67" s="50">
        <f t="shared" si="15"/>
        <v>0</v>
      </c>
      <c r="N67" s="50">
        <f t="shared" si="15"/>
        <v>0</v>
      </c>
      <c r="O67" s="50">
        <f t="shared" si="15"/>
        <v>0</v>
      </c>
      <c r="P67" s="50">
        <f t="shared" si="15"/>
        <v>0</v>
      </c>
      <c r="Q67" s="51">
        <f t="shared" si="15"/>
        <v>0</v>
      </c>
    </row>
    <row r="68" spans="1:17" ht="15">
      <c r="A68" s="39" t="s">
        <v>87</v>
      </c>
      <c r="B68" s="43">
        <v>0</v>
      </c>
      <c r="C68" s="44">
        <v>0</v>
      </c>
      <c r="D68" s="40">
        <f aca="true" t="shared" si="16" ref="D68:D73">B68+C68</f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52">
        <v>0</v>
      </c>
      <c r="L68" s="52">
        <v>0</v>
      </c>
      <c r="M68" s="52">
        <v>0</v>
      </c>
      <c r="N68" s="53">
        <v>0</v>
      </c>
      <c r="O68" s="52">
        <v>0</v>
      </c>
      <c r="P68" s="52"/>
      <c r="Q68" s="40">
        <v>0</v>
      </c>
    </row>
    <row r="69" spans="1:17" ht="15.75" thickBot="1">
      <c r="A69" s="39" t="s">
        <v>88</v>
      </c>
      <c r="B69" s="43">
        <v>0</v>
      </c>
      <c r="C69" s="44">
        <v>0</v>
      </c>
      <c r="D69" s="40">
        <f t="shared" si="16"/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52">
        <v>0</v>
      </c>
      <c r="L69" s="52">
        <v>0</v>
      </c>
      <c r="M69" s="52">
        <v>0</v>
      </c>
      <c r="N69" s="53">
        <v>0</v>
      </c>
      <c r="O69" s="52">
        <v>0</v>
      </c>
      <c r="P69" s="52"/>
      <c r="Q69" s="40">
        <v>0</v>
      </c>
    </row>
    <row r="70" spans="1:17" ht="15.75" thickBot="1">
      <c r="A70" s="34" t="s">
        <v>89</v>
      </c>
      <c r="B70" s="61">
        <v>0</v>
      </c>
      <c r="C70" s="62">
        <v>0</v>
      </c>
      <c r="D70" s="63">
        <f t="shared" si="16"/>
        <v>0</v>
      </c>
      <c r="E70" s="49">
        <f aca="true" t="shared" si="17" ref="E70:Q70">SUM(E71:E73)</f>
        <v>0</v>
      </c>
      <c r="F70" s="49">
        <f t="shared" si="17"/>
        <v>0</v>
      </c>
      <c r="G70" s="49">
        <f t="shared" si="17"/>
        <v>0</v>
      </c>
      <c r="H70" s="49">
        <f t="shared" si="17"/>
        <v>0</v>
      </c>
      <c r="I70" s="49">
        <f t="shared" si="17"/>
        <v>0</v>
      </c>
      <c r="J70" s="49">
        <f t="shared" si="17"/>
        <v>0</v>
      </c>
      <c r="K70" s="50">
        <f t="shared" si="17"/>
        <v>0</v>
      </c>
      <c r="L70" s="50">
        <f t="shared" si="17"/>
        <v>0</v>
      </c>
      <c r="M70" s="50">
        <f t="shared" si="17"/>
        <v>0</v>
      </c>
      <c r="N70" s="50">
        <f t="shared" si="17"/>
        <v>0</v>
      </c>
      <c r="O70" s="50">
        <f t="shared" si="17"/>
        <v>0</v>
      </c>
      <c r="P70" s="50">
        <f t="shared" si="17"/>
        <v>0</v>
      </c>
      <c r="Q70" s="51">
        <f t="shared" si="17"/>
        <v>0</v>
      </c>
    </row>
    <row r="71" spans="1:17" ht="15">
      <c r="A71" s="39" t="s">
        <v>91</v>
      </c>
      <c r="B71" s="43">
        <v>0</v>
      </c>
      <c r="C71" s="44">
        <v>0</v>
      </c>
      <c r="D71" s="40">
        <f t="shared" si="16"/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52">
        <v>0</v>
      </c>
      <c r="L71" s="52">
        <v>0</v>
      </c>
      <c r="M71" s="52">
        <v>0</v>
      </c>
      <c r="N71" s="53">
        <v>0</v>
      </c>
      <c r="O71" s="52">
        <v>0</v>
      </c>
      <c r="P71" s="52">
        <v>0</v>
      </c>
      <c r="Q71" s="40">
        <v>0</v>
      </c>
    </row>
    <row r="72" spans="1:17" ht="15">
      <c r="A72" s="39" t="s">
        <v>90</v>
      </c>
      <c r="B72" s="43">
        <v>0</v>
      </c>
      <c r="C72" s="44">
        <v>0</v>
      </c>
      <c r="D72" s="40">
        <f t="shared" si="16"/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52">
        <v>0</v>
      </c>
      <c r="L72" s="52">
        <v>0</v>
      </c>
      <c r="M72" s="52">
        <v>0</v>
      </c>
      <c r="N72" s="53">
        <v>0</v>
      </c>
      <c r="O72" s="52">
        <v>0</v>
      </c>
      <c r="P72" s="52">
        <v>0</v>
      </c>
      <c r="Q72" s="40">
        <v>0</v>
      </c>
    </row>
    <row r="73" spans="1:17" ht="30.75" thickBot="1">
      <c r="A73" s="39" t="s">
        <v>92</v>
      </c>
      <c r="B73" s="43">
        <v>0</v>
      </c>
      <c r="C73" s="44">
        <v>0</v>
      </c>
      <c r="D73" s="40">
        <f t="shared" si="16"/>
        <v>0</v>
      </c>
      <c r="E73" s="42">
        <v>0</v>
      </c>
      <c r="F73" s="42"/>
      <c r="G73" s="42">
        <v>0</v>
      </c>
      <c r="H73" s="42">
        <v>0</v>
      </c>
      <c r="I73" s="42">
        <v>0</v>
      </c>
      <c r="J73" s="42">
        <v>0</v>
      </c>
      <c r="K73" s="52">
        <v>0</v>
      </c>
      <c r="L73" s="52">
        <v>0</v>
      </c>
      <c r="M73" s="52">
        <v>0</v>
      </c>
      <c r="N73" s="53">
        <v>0</v>
      </c>
      <c r="O73" s="52">
        <v>0</v>
      </c>
      <c r="P73" s="52">
        <v>0</v>
      </c>
      <c r="Q73" s="40">
        <v>0</v>
      </c>
    </row>
    <row r="74" spans="1:17" ht="15.75" thickBot="1">
      <c r="A74" s="64" t="s">
        <v>29</v>
      </c>
      <c r="B74" s="65">
        <f>+B10+B16+B26+B52</f>
        <v>51884491</v>
      </c>
      <c r="C74" s="66">
        <f>+C10+C16+C26+C52</f>
        <v>0</v>
      </c>
      <c r="D74" s="65">
        <f>+D10+D16+D26+D52</f>
        <v>51884491</v>
      </c>
      <c r="E74" s="65">
        <f aca="true" t="shared" si="18" ref="E74:Q74">+E10+E16+E26+E52</f>
        <v>2846698.13</v>
      </c>
      <c r="F74" s="65">
        <f t="shared" si="18"/>
        <v>3295638.95</v>
      </c>
      <c r="G74" s="65">
        <f t="shared" si="18"/>
        <v>0</v>
      </c>
      <c r="H74" s="65">
        <f t="shared" si="18"/>
        <v>0</v>
      </c>
      <c r="I74" s="65">
        <f t="shared" si="18"/>
        <v>0</v>
      </c>
      <c r="J74" s="65">
        <f t="shared" si="18"/>
        <v>0</v>
      </c>
      <c r="K74" s="67">
        <f t="shared" si="18"/>
        <v>0</v>
      </c>
      <c r="L74" s="67">
        <f t="shared" si="18"/>
        <v>0</v>
      </c>
      <c r="M74" s="67">
        <f t="shared" si="18"/>
        <v>0</v>
      </c>
      <c r="N74" s="68">
        <f t="shared" si="18"/>
        <v>0</v>
      </c>
      <c r="O74" s="67">
        <f t="shared" si="18"/>
        <v>0</v>
      </c>
      <c r="P74" s="67">
        <f t="shared" si="18"/>
        <v>0</v>
      </c>
      <c r="Q74" s="67">
        <f t="shared" si="18"/>
        <v>6142337.08</v>
      </c>
    </row>
    <row r="75" spans="1:17" ht="15">
      <c r="A75" s="69" t="s">
        <v>30</v>
      </c>
      <c r="B75" s="70">
        <v>0</v>
      </c>
      <c r="C75" s="71">
        <v>0</v>
      </c>
      <c r="D75" s="70">
        <v>0</v>
      </c>
      <c r="E75" s="40">
        <f aca="true" t="shared" si="19" ref="E75:J75">SUM(F75:R75)</f>
        <v>0</v>
      </c>
      <c r="F75" s="40">
        <f t="shared" si="19"/>
        <v>0</v>
      </c>
      <c r="G75" s="40">
        <f t="shared" si="19"/>
        <v>0</v>
      </c>
      <c r="H75" s="40">
        <f t="shared" si="19"/>
        <v>0</v>
      </c>
      <c r="I75" s="40">
        <f t="shared" si="19"/>
        <v>0</v>
      </c>
      <c r="J75" s="40">
        <f t="shared" si="19"/>
        <v>0</v>
      </c>
      <c r="K75" s="52">
        <v>0</v>
      </c>
      <c r="L75" s="52">
        <v>0</v>
      </c>
      <c r="M75" s="52">
        <v>0</v>
      </c>
      <c r="N75" s="53">
        <v>0</v>
      </c>
      <c r="O75" s="52">
        <v>0</v>
      </c>
      <c r="P75" s="52">
        <v>0</v>
      </c>
      <c r="Q75" s="40">
        <f aca="true" t="shared" si="20" ref="Q75:Q80">SUM(R75:AC75)</f>
        <v>0</v>
      </c>
    </row>
    <row r="76" spans="1:17" ht="15">
      <c r="A76" s="27" t="s">
        <v>31</v>
      </c>
      <c r="B76" s="70">
        <v>0</v>
      </c>
      <c r="C76" s="71">
        <v>0</v>
      </c>
      <c r="D76" s="70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52">
        <v>0</v>
      </c>
      <c r="L76" s="52">
        <v>0</v>
      </c>
      <c r="M76" s="52">
        <v>0</v>
      </c>
      <c r="N76" s="53">
        <v>0</v>
      </c>
      <c r="O76" s="52">
        <v>0</v>
      </c>
      <c r="P76" s="52">
        <v>0</v>
      </c>
      <c r="Q76" s="40">
        <f t="shared" si="20"/>
        <v>0</v>
      </c>
    </row>
    <row r="77" spans="1:17" ht="29.25" customHeight="1">
      <c r="A77" s="39" t="s">
        <v>32</v>
      </c>
      <c r="B77" s="70">
        <v>0</v>
      </c>
      <c r="C77" s="71">
        <v>0</v>
      </c>
      <c r="D77" s="70">
        <v>0</v>
      </c>
      <c r="E77" s="40">
        <f aca="true" t="shared" si="21" ref="E77:J83">SUM(F77:R77)</f>
        <v>0</v>
      </c>
      <c r="F77" s="40">
        <f t="shared" si="21"/>
        <v>0</v>
      </c>
      <c r="G77" s="40">
        <f t="shared" si="21"/>
        <v>0</v>
      </c>
      <c r="H77" s="40">
        <f t="shared" si="21"/>
        <v>0</v>
      </c>
      <c r="I77" s="40">
        <f t="shared" si="21"/>
        <v>0</v>
      </c>
      <c r="J77" s="40">
        <f t="shared" si="21"/>
        <v>0</v>
      </c>
      <c r="K77" s="52">
        <v>0</v>
      </c>
      <c r="L77" s="52">
        <v>0</v>
      </c>
      <c r="M77" s="52">
        <v>0</v>
      </c>
      <c r="N77" s="53">
        <v>0</v>
      </c>
      <c r="O77" s="52">
        <v>0</v>
      </c>
      <c r="P77" s="52">
        <v>0</v>
      </c>
      <c r="Q77" s="40">
        <f t="shared" si="20"/>
        <v>0</v>
      </c>
    </row>
    <row r="78" spans="1:17" ht="12.75" customHeight="1">
      <c r="A78" s="39" t="s">
        <v>33</v>
      </c>
      <c r="B78" s="70">
        <v>0</v>
      </c>
      <c r="C78" s="71">
        <v>0</v>
      </c>
      <c r="D78" s="70">
        <v>0</v>
      </c>
      <c r="E78" s="40">
        <f t="shared" si="21"/>
        <v>0</v>
      </c>
      <c r="F78" s="40">
        <f t="shared" si="21"/>
        <v>0</v>
      </c>
      <c r="G78" s="40">
        <f t="shared" si="21"/>
        <v>0</v>
      </c>
      <c r="H78" s="40">
        <f t="shared" si="21"/>
        <v>0</v>
      </c>
      <c r="I78" s="40">
        <f t="shared" si="21"/>
        <v>0</v>
      </c>
      <c r="J78" s="40">
        <f t="shared" si="21"/>
        <v>0</v>
      </c>
      <c r="K78" s="52">
        <v>0</v>
      </c>
      <c r="L78" s="52">
        <v>0</v>
      </c>
      <c r="M78" s="52">
        <v>0</v>
      </c>
      <c r="N78" s="53">
        <v>0</v>
      </c>
      <c r="O78" s="52">
        <v>0</v>
      </c>
      <c r="P78" s="52">
        <v>0</v>
      </c>
      <c r="Q78" s="40">
        <f t="shared" si="20"/>
        <v>0</v>
      </c>
    </row>
    <row r="79" spans="1:17" ht="15">
      <c r="A79" s="27" t="s">
        <v>34</v>
      </c>
      <c r="B79" s="70">
        <v>0</v>
      </c>
      <c r="C79" s="71">
        <v>0</v>
      </c>
      <c r="D79" s="70">
        <v>0</v>
      </c>
      <c r="E79" s="40">
        <f t="shared" si="21"/>
        <v>0</v>
      </c>
      <c r="F79" s="40">
        <f t="shared" si="21"/>
        <v>0</v>
      </c>
      <c r="G79" s="40">
        <f t="shared" si="21"/>
        <v>0</v>
      </c>
      <c r="H79" s="40">
        <f t="shared" si="21"/>
        <v>0</v>
      </c>
      <c r="I79" s="40">
        <f t="shared" si="21"/>
        <v>0</v>
      </c>
      <c r="J79" s="40">
        <f t="shared" si="21"/>
        <v>0</v>
      </c>
      <c r="K79" s="52">
        <v>0</v>
      </c>
      <c r="L79" s="52">
        <v>0</v>
      </c>
      <c r="M79" s="52">
        <v>0</v>
      </c>
      <c r="N79" s="53">
        <v>0</v>
      </c>
      <c r="O79" s="52">
        <v>0</v>
      </c>
      <c r="P79" s="52">
        <v>0</v>
      </c>
      <c r="Q79" s="40">
        <v>0</v>
      </c>
    </row>
    <row r="80" spans="1:17" ht="15">
      <c r="A80" s="39" t="s">
        <v>35</v>
      </c>
      <c r="B80" s="70">
        <v>0</v>
      </c>
      <c r="C80" s="71">
        <v>0</v>
      </c>
      <c r="D80" s="70">
        <v>0</v>
      </c>
      <c r="E80" s="40">
        <f t="shared" si="21"/>
        <v>0</v>
      </c>
      <c r="F80" s="40">
        <f t="shared" si="21"/>
        <v>0</v>
      </c>
      <c r="G80" s="40">
        <f t="shared" si="21"/>
        <v>0</v>
      </c>
      <c r="H80" s="40">
        <f t="shared" si="21"/>
        <v>0</v>
      </c>
      <c r="I80" s="40">
        <f t="shared" si="21"/>
        <v>0</v>
      </c>
      <c r="J80" s="40">
        <f t="shared" si="21"/>
        <v>0</v>
      </c>
      <c r="K80" s="52">
        <v>0</v>
      </c>
      <c r="L80" s="52">
        <v>0</v>
      </c>
      <c r="M80" s="52">
        <v>0</v>
      </c>
      <c r="N80" s="53">
        <v>0</v>
      </c>
      <c r="O80" s="52">
        <v>0</v>
      </c>
      <c r="P80" s="52">
        <v>0</v>
      </c>
      <c r="Q80" s="40">
        <f t="shared" si="20"/>
        <v>0</v>
      </c>
    </row>
    <row r="81" spans="1:17" ht="15">
      <c r="A81" s="39" t="s">
        <v>36</v>
      </c>
      <c r="B81" s="70">
        <v>0</v>
      </c>
      <c r="C81" s="71">
        <v>0</v>
      </c>
      <c r="D81" s="70">
        <v>0</v>
      </c>
      <c r="E81" s="40">
        <f t="shared" si="21"/>
        <v>0</v>
      </c>
      <c r="F81" s="40">
        <f t="shared" si="21"/>
        <v>0</v>
      </c>
      <c r="G81" s="40">
        <f t="shared" si="21"/>
        <v>0</v>
      </c>
      <c r="H81" s="40">
        <f t="shared" si="21"/>
        <v>0</v>
      </c>
      <c r="I81" s="40">
        <f t="shared" si="21"/>
        <v>0</v>
      </c>
      <c r="J81" s="40">
        <f t="shared" si="21"/>
        <v>0</v>
      </c>
      <c r="K81" s="52">
        <v>0</v>
      </c>
      <c r="L81" s="52">
        <v>0</v>
      </c>
      <c r="M81" s="52">
        <v>0</v>
      </c>
      <c r="N81" s="53">
        <v>0</v>
      </c>
      <c r="O81" s="52">
        <v>0</v>
      </c>
      <c r="P81" s="52">
        <v>0</v>
      </c>
      <c r="Q81" s="40">
        <f>SUM(R81:AC81)</f>
        <v>0</v>
      </c>
    </row>
    <row r="82" spans="1:17" s="3" customFormat="1" ht="11.25" customHeight="1">
      <c r="A82" s="27" t="s">
        <v>37</v>
      </c>
      <c r="B82" s="70">
        <v>0</v>
      </c>
      <c r="C82" s="71">
        <v>0</v>
      </c>
      <c r="D82" s="70">
        <v>0</v>
      </c>
      <c r="E82" s="40">
        <f t="shared" si="21"/>
        <v>0</v>
      </c>
      <c r="F82" s="40">
        <f t="shared" si="21"/>
        <v>0</v>
      </c>
      <c r="G82" s="40">
        <f t="shared" si="21"/>
        <v>0</v>
      </c>
      <c r="H82" s="40">
        <f t="shared" si="21"/>
        <v>0</v>
      </c>
      <c r="I82" s="40">
        <f t="shared" si="21"/>
        <v>0</v>
      </c>
      <c r="J82" s="40">
        <f t="shared" si="21"/>
        <v>0</v>
      </c>
      <c r="K82" s="52">
        <v>0</v>
      </c>
      <c r="L82" s="52">
        <v>0</v>
      </c>
      <c r="M82" s="52">
        <v>0</v>
      </c>
      <c r="N82" s="53">
        <v>0</v>
      </c>
      <c r="O82" s="52">
        <v>0</v>
      </c>
      <c r="P82" s="52">
        <v>0</v>
      </c>
      <c r="Q82" s="40">
        <f>SUM(R82:AC82)</f>
        <v>0</v>
      </c>
    </row>
    <row r="83" spans="1:17" s="3" customFormat="1" ht="15.75" thickBot="1">
      <c r="A83" s="72" t="s">
        <v>38</v>
      </c>
      <c r="B83" s="73">
        <v>0</v>
      </c>
      <c r="C83" s="74">
        <v>0</v>
      </c>
      <c r="D83" s="73">
        <v>0</v>
      </c>
      <c r="E83" s="40">
        <f t="shared" si="21"/>
        <v>0</v>
      </c>
      <c r="F83" s="40">
        <f t="shared" si="21"/>
        <v>0</v>
      </c>
      <c r="G83" s="40">
        <f t="shared" si="21"/>
        <v>0</v>
      </c>
      <c r="H83" s="40">
        <f t="shared" si="21"/>
        <v>0</v>
      </c>
      <c r="I83" s="40">
        <f t="shared" si="21"/>
        <v>0</v>
      </c>
      <c r="J83" s="40">
        <f t="shared" si="21"/>
        <v>0</v>
      </c>
      <c r="K83" s="52">
        <v>0</v>
      </c>
      <c r="L83" s="52">
        <v>0</v>
      </c>
      <c r="M83" s="52">
        <v>0</v>
      </c>
      <c r="N83" s="53">
        <v>0</v>
      </c>
      <c r="O83" s="52">
        <v>0</v>
      </c>
      <c r="P83" s="52">
        <v>0</v>
      </c>
      <c r="Q83" s="40">
        <f>SUM(R83:AC83)</f>
        <v>0</v>
      </c>
    </row>
    <row r="84" spans="1:17" s="3" customFormat="1" ht="15.75" thickBot="1">
      <c r="A84" s="75" t="s">
        <v>39</v>
      </c>
      <c r="B84" s="76">
        <v>0</v>
      </c>
      <c r="C84" s="77">
        <v>0</v>
      </c>
      <c r="D84" s="76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9">
        <v>0</v>
      </c>
      <c r="L84" s="79">
        <v>0</v>
      </c>
      <c r="M84" s="79">
        <v>0</v>
      </c>
      <c r="N84" s="80">
        <v>0</v>
      </c>
      <c r="O84" s="79">
        <v>0</v>
      </c>
      <c r="P84" s="79">
        <v>0</v>
      </c>
      <c r="Q84" s="79">
        <v>0</v>
      </c>
    </row>
    <row r="85" spans="1:17" s="3" customFormat="1" ht="15.75" thickBot="1">
      <c r="A85" s="81"/>
      <c r="B85" s="82"/>
      <c r="C85" s="83"/>
      <c r="D85" s="82"/>
      <c r="E85" s="84"/>
      <c r="F85" s="84"/>
      <c r="G85" s="84"/>
      <c r="H85" s="84"/>
      <c r="I85" s="84"/>
      <c r="J85" s="84"/>
      <c r="K85" s="85"/>
      <c r="L85" s="85"/>
      <c r="M85" s="85"/>
      <c r="N85" s="86"/>
      <c r="O85" s="85"/>
      <c r="P85" s="85"/>
      <c r="Q85" s="84"/>
    </row>
    <row r="86" spans="1:17" s="3" customFormat="1" ht="15.75" thickBot="1">
      <c r="A86" s="87" t="s">
        <v>40</v>
      </c>
      <c r="B86" s="88">
        <f>+B74-B85</f>
        <v>51884491</v>
      </c>
      <c r="C86" s="89">
        <f>+C74-C85</f>
        <v>0</v>
      </c>
      <c r="D86" s="88">
        <f>+D74-D85</f>
        <v>51884491</v>
      </c>
      <c r="E86" s="90">
        <f aca="true" t="shared" si="22" ref="E86:Q86">+E74-E85</f>
        <v>2846698.13</v>
      </c>
      <c r="F86" s="90">
        <f t="shared" si="22"/>
        <v>3295638.95</v>
      </c>
      <c r="G86" s="90">
        <f t="shared" si="22"/>
        <v>0</v>
      </c>
      <c r="H86" s="90">
        <f t="shared" si="22"/>
        <v>0</v>
      </c>
      <c r="I86" s="90">
        <f t="shared" si="22"/>
        <v>0</v>
      </c>
      <c r="J86" s="90">
        <f t="shared" si="22"/>
        <v>0</v>
      </c>
      <c r="K86" s="91">
        <f t="shared" si="22"/>
        <v>0</v>
      </c>
      <c r="L86" s="91">
        <f t="shared" si="22"/>
        <v>0</v>
      </c>
      <c r="M86" s="91">
        <f t="shared" si="22"/>
        <v>0</v>
      </c>
      <c r="N86" s="92">
        <f t="shared" si="22"/>
        <v>0</v>
      </c>
      <c r="O86" s="91">
        <f t="shared" si="22"/>
        <v>0</v>
      </c>
      <c r="P86" s="91">
        <f t="shared" si="22"/>
        <v>0</v>
      </c>
      <c r="Q86" s="91">
        <f t="shared" si="22"/>
        <v>6142337.08</v>
      </c>
    </row>
    <row r="87" spans="1:4" s="3" customFormat="1" ht="12.75">
      <c r="A87" s="4"/>
      <c r="B87" s="5"/>
      <c r="C87" s="5"/>
      <c r="D87" s="5"/>
    </row>
    <row r="88" spans="1:17" s="3" customFormat="1" ht="12.75">
      <c r="A88" s="8"/>
      <c r="B88" s="8"/>
      <c r="C88" s="8"/>
      <c r="D88" s="9"/>
      <c r="E88" s="8"/>
      <c r="F88" s="9"/>
      <c r="Q88" s="16"/>
    </row>
    <row r="89" spans="1:5" s="3" customFormat="1" ht="12.75" customHeight="1" hidden="1">
      <c r="A89" s="1"/>
      <c r="B89" s="1"/>
      <c r="C89" s="1"/>
      <c r="E89" s="1"/>
    </row>
    <row r="90" spans="1:13" s="3" customFormat="1" ht="12.75">
      <c r="A90" s="8" t="s">
        <v>44</v>
      </c>
      <c r="B90" s="1"/>
      <c r="C90" s="18"/>
      <c r="E90" s="8" t="s">
        <v>49</v>
      </c>
      <c r="F90" s="8"/>
      <c r="G90" s="9"/>
      <c r="J90" s="19" t="s">
        <v>51</v>
      </c>
      <c r="K90" s="19"/>
      <c r="L90" s="19"/>
      <c r="M90" s="19"/>
    </row>
    <row r="91" spans="1:13" s="3" customFormat="1" ht="12.75">
      <c r="A91" s="8"/>
      <c r="B91" s="9"/>
      <c r="C91" s="9"/>
      <c r="D91" s="9"/>
      <c r="E91" s="1"/>
      <c r="F91" s="1"/>
      <c r="J91" s="19"/>
      <c r="K91" s="19"/>
      <c r="L91" s="19"/>
      <c r="M91" s="1"/>
    </row>
    <row r="92" spans="1:13" s="3" customFormat="1" ht="12" customHeight="1">
      <c r="A92" s="8"/>
      <c r="B92" s="8"/>
      <c r="C92" s="8"/>
      <c r="D92" s="8"/>
      <c r="E92" s="1"/>
      <c r="F92" s="1"/>
      <c r="J92" s="11"/>
      <c r="K92" s="11"/>
      <c r="L92" s="11"/>
      <c r="M92" s="1"/>
    </row>
    <row r="93" spans="1:13" s="3" customFormat="1" ht="11.25" customHeight="1">
      <c r="A93" s="9" t="s">
        <v>108</v>
      </c>
      <c r="B93" s="8"/>
      <c r="C93" s="8"/>
      <c r="D93" s="8"/>
      <c r="E93" s="9" t="s">
        <v>48</v>
      </c>
      <c r="F93" s="9"/>
      <c r="G93" s="9"/>
      <c r="J93" s="20" t="s">
        <v>53</v>
      </c>
      <c r="K93" s="20"/>
      <c r="L93" s="20"/>
      <c r="M93" s="20"/>
    </row>
    <row r="94" spans="1:13" s="3" customFormat="1" ht="12.75">
      <c r="A94" s="8" t="s">
        <v>45</v>
      </c>
      <c r="B94" s="10"/>
      <c r="C94" s="10"/>
      <c r="D94" s="1"/>
      <c r="E94" s="8" t="s">
        <v>47</v>
      </c>
      <c r="F94" s="8"/>
      <c r="G94" s="8"/>
      <c r="J94" s="19" t="s">
        <v>54</v>
      </c>
      <c r="K94" s="19"/>
      <c r="L94" s="19"/>
      <c r="M94" s="19"/>
    </row>
    <row r="95" spans="1:13" ht="12.75">
      <c r="A95" s="8" t="s">
        <v>46</v>
      </c>
      <c r="B95" s="11"/>
      <c r="C95" s="11"/>
      <c r="D95" s="11"/>
      <c r="E95" s="8" t="s">
        <v>50</v>
      </c>
      <c r="F95" s="8"/>
      <c r="G95" s="8"/>
      <c r="H95" s="3"/>
      <c r="J95" s="19" t="s">
        <v>52</v>
      </c>
      <c r="K95" s="19"/>
      <c r="L95" s="19"/>
      <c r="M95" s="19"/>
    </row>
    <row r="96" spans="1:2" ht="12.75">
      <c r="A96" s="6" t="s">
        <v>94</v>
      </c>
      <c r="B96" s="2"/>
    </row>
    <row r="97" ht="12.75">
      <c r="A97" s="6" t="s">
        <v>113</v>
      </c>
    </row>
  </sheetData>
  <sheetProtection/>
  <mergeCells count="11">
    <mergeCell ref="A3:Q3"/>
    <mergeCell ref="A4:Q4"/>
    <mergeCell ref="A5:Q5"/>
    <mergeCell ref="A6:Q6"/>
    <mergeCell ref="A7:Q7"/>
    <mergeCell ref="J90:M90"/>
    <mergeCell ref="J91:L91"/>
    <mergeCell ref="J93:M93"/>
    <mergeCell ref="J94:M94"/>
    <mergeCell ref="E8:O8"/>
    <mergeCell ref="J95:M95"/>
  </mergeCells>
  <printOptions horizontalCentered="1"/>
  <pageMargins left="0.11811023622047244" right="0.11811023622047244" top="0.7874015748031497" bottom="0.9448818897637795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Diomeliza Tejada Contreras</cp:lastModifiedBy>
  <cp:lastPrinted>2023-03-02T14:55:47Z</cp:lastPrinted>
  <dcterms:created xsi:type="dcterms:W3CDTF">2000-02-17T13:35:48Z</dcterms:created>
  <dcterms:modified xsi:type="dcterms:W3CDTF">2023-03-02T14:56:03Z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