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G:\Indicadores Luis\Informes Trimestrales\"/>
    </mc:Choice>
  </mc:AlternateContent>
  <xr:revisionPtr revIDLastSave="0" documentId="8_{A3474B52-DFBE-479D-B456-A8C7A175FD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adores POA" sheetId="1" r:id="rId1"/>
  </sheets>
  <definedNames>
    <definedName name="_Hlk66269716" localSheetId="0">'Indicadores POA'!#REF!</definedName>
    <definedName name="_Hlk66269772" localSheetId="0">'Indicadores POA'!$B$23</definedName>
    <definedName name="_Hlk66619389" localSheetId="0">'Indicadores POA'!#REF!</definedName>
    <definedName name="_xlnm.Print_Area" localSheetId="0">'Indicadores POA'!$B$102:$AE$149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3" i="1" l="1"/>
  <c r="V72" i="1"/>
  <c r="V76" i="1"/>
  <c r="V75" i="1"/>
  <c r="V74" i="1"/>
  <c r="T73" i="1" l="1"/>
  <c r="T72" i="1"/>
  <c r="T76" i="1"/>
  <c r="T75" i="1"/>
  <c r="T74" i="1"/>
  <c r="R74" i="1" l="1"/>
  <c r="R75" i="1"/>
  <c r="R76" i="1"/>
  <c r="J120" i="1"/>
  <c r="I120" i="1"/>
  <c r="G120" i="1"/>
  <c r="E120" i="1"/>
  <c r="I119" i="1"/>
  <c r="G119" i="1"/>
  <c r="E119" i="1"/>
  <c r="I118" i="1"/>
  <c r="G118" i="1"/>
  <c r="E118" i="1"/>
  <c r="I117" i="1"/>
  <c r="G117" i="1"/>
  <c r="E117" i="1"/>
  <c r="J116" i="1"/>
  <c r="I116" i="1"/>
  <c r="G116" i="1"/>
  <c r="E116" i="1"/>
  <c r="J99" i="1"/>
  <c r="I99" i="1"/>
  <c r="H99" i="1"/>
  <c r="G99" i="1"/>
  <c r="F99" i="1"/>
  <c r="E99" i="1"/>
  <c r="J98" i="1"/>
  <c r="I98" i="1"/>
  <c r="H98" i="1"/>
  <c r="G98" i="1"/>
  <c r="F98" i="1"/>
  <c r="E98" i="1"/>
  <c r="J97" i="1"/>
  <c r="I97" i="1"/>
  <c r="H97" i="1"/>
  <c r="G97" i="1"/>
  <c r="F97" i="1"/>
  <c r="E97" i="1"/>
  <c r="J96" i="1"/>
  <c r="I96" i="1"/>
  <c r="H96" i="1"/>
  <c r="G96" i="1"/>
  <c r="F96" i="1"/>
  <c r="E96" i="1"/>
  <c r="J95" i="1"/>
  <c r="I95" i="1"/>
  <c r="H95" i="1"/>
  <c r="G95" i="1"/>
  <c r="F95" i="1"/>
  <c r="E95" i="1"/>
  <c r="J94" i="1"/>
  <c r="I94" i="1"/>
  <c r="H94" i="1"/>
  <c r="G94" i="1"/>
  <c r="F94" i="1"/>
  <c r="E94" i="1"/>
  <c r="J93" i="1"/>
  <c r="I93" i="1"/>
  <c r="H93" i="1"/>
  <c r="G93" i="1"/>
  <c r="F93" i="1"/>
  <c r="E93" i="1"/>
  <c r="J92" i="1"/>
  <c r="I92" i="1"/>
  <c r="H92" i="1"/>
  <c r="G92" i="1"/>
  <c r="F92" i="1"/>
  <c r="E92" i="1"/>
  <c r="J91" i="1"/>
  <c r="I91" i="1"/>
  <c r="H91" i="1"/>
  <c r="G91" i="1"/>
  <c r="F91" i="1"/>
  <c r="E91" i="1"/>
  <c r="J90" i="1"/>
  <c r="I90" i="1"/>
  <c r="H90" i="1"/>
  <c r="G90" i="1"/>
  <c r="F90" i="1"/>
  <c r="E90" i="1"/>
  <c r="J89" i="1"/>
  <c r="J100" i="1" s="1"/>
  <c r="I89" i="1"/>
  <c r="I100" i="1" s="1"/>
  <c r="H89" i="1"/>
  <c r="G89" i="1"/>
  <c r="F89" i="1"/>
  <c r="E89" i="1"/>
  <c r="I77" i="1"/>
  <c r="I9" i="1" s="1"/>
  <c r="G77" i="1"/>
  <c r="G9" i="1" s="1"/>
  <c r="E77" i="1"/>
  <c r="H76" i="1"/>
  <c r="J75" i="1"/>
  <c r="J119" i="1" s="1"/>
  <c r="H75" i="1"/>
  <c r="J74" i="1"/>
  <c r="J118" i="1" s="1"/>
  <c r="H74" i="1"/>
  <c r="H118" i="1" s="1"/>
  <c r="J73" i="1"/>
  <c r="J117" i="1" s="1"/>
  <c r="H73" i="1"/>
  <c r="H117" i="1" s="1"/>
  <c r="H72" i="1"/>
  <c r="H116" i="1" s="1"/>
  <c r="H16" i="1"/>
  <c r="F16" i="1"/>
  <c r="F120" i="1" s="1"/>
  <c r="H15" i="1"/>
  <c r="F15" i="1"/>
  <c r="F119" i="1" s="1"/>
  <c r="F14" i="1"/>
  <c r="F118" i="1" s="1"/>
  <c r="F13" i="1"/>
  <c r="F117" i="1" s="1"/>
  <c r="F12" i="1"/>
  <c r="F77" i="1" s="1"/>
  <c r="F9" i="1" s="1"/>
  <c r="E9" i="1"/>
  <c r="H120" i="1" l="1"/>
  <c r="H115" i="1" s="1"/>
  <c r="I115" i="1"/>
  <c r="G115" i="1"/>
  <c r="G100" i="1"/>
  <c r="H100" i="1"/>
  <c r="E115" i="1"/>
  <c r="H119" i="1"/>
  <c r="E100" i="1"/>
  <c r="F100" i="1"/>
  <c r="J115" i="1"/>
  <c r="H77" i="1"/>
  <c r="H9" i="1" s="1"/>
  <c r="J77" i="1"/>
  <c r="J9" i="1" s="1"/>
  <c r="F116" i="1"/>
  <c r="F115" i="1" s="1"/>
  <c r="P74" i="1" l="1"/>
  <c r="P76" i="1"/>
  <c r="P75" i="1"/>
  <c r="P73" i="1"/>
  <c r="P72" i="1"/>
  <c r="AA77" i="1" l="1"/>
  <c r="Z77" i="1"/>
  <c r="Y77" i="1"/>
  <c r="X77" i="1"/>
  <c r="W77" i="1"/>
  <c r="V77" i="1"/>
  <c r="V9" i="1" s="1"/>
  <c r="U77" i="1"/>
  <c r="T77" i="1"/>
  <c r="T9" i="1" s="1"/>
  <c r="S77" i="1"/>
  <c r="S9" i="1" s="1"/>
  <c r="R77" i="1"/>
  <c r="R9" i="1" s="1"/>
  <c r="Q77" i="1"/>
  <c r="Q9" i="1" s="1"/>
  <c r="P77" i="1"/>
  <c r="O77" i="1"/>
  <c r="M77" i="1"/>
  <c r="K77" i="1"/>
  <c r="K9" i="1" s="1"/>
  <c r="D77" i="1"/>
  <c r="AB76" i="1"/>
  <c r="N76" i="1"/>
  <c r="AB75" i="1"/>
  <c r="N75" i="1"/>
  <c r="L75" i="1"/>
  <c r="AB74" i="1"/>
  <c r="N74" i="1"/>
  <c r="AB73" i="1"/>
  <c r="N73" i="1"/>
  <c r="AB72" i="1"/>
  <c r="N72" i="1"/>
  <c r="N116" i="1" s="1"/>
  <c r="AB70" i="1"/>
  <c r="AB69" i="1"/>
  <c r="AB68" i="1"/>
  <c r="AB67" i="1"/>
  <c r="AB66" i="1"/>
  <c r="AB64" i="1"/>
  <c r="AB63" i="1"/>
  <c r="AB62" i="1"/>
  <c r="AB61" i="1"/>
  <c r="AB60" i="1"/>
  <c r="AB58" i="1"/>
  <c r="AB57" i="1"/>
  <c r="AB56" i="1"/>
  <c r="AB55" i="1"/>
  <c r="AB54" i="1"/>
  <c r="AB52" i="1"/>
  <c r="AB51" i="1"/>
  <c r="AB50" i="1"/>
  <c r="AB49" i="1"/>
  <c r="AB48" i="1"/>
  <c r="AB46" i="1"/>
  <c r="AB45" i="1"/>
  <c r="AB44" i="1"/>
  <c r="AB43" i="1"/>
  <c r="AB42" i="1"/>
  <c r="AB40" i="1"/>
  <c r="AB39" i="1"/>
  <c r="AB38" i="1"/>
  <c r="AB37" i="1"/>
  <c r="AB36" i="1"/>
  <c r="AB34" i="1"/>
  <c r="AB33" i="1"/>
  <c r="AB32" i="1"/>
  <c r="AB31" i="1"/>
  <c r="AB30" i="1"/>
  <c r="AB28" i="1"/>
  <c r="AB27" i="1"/>
  <c r="AB26" i="1"/>
  <c r="N26" i="1"/>
  <c r="L26" i="1"/>
  <c r="L77" i="1" s="1"/>
  <c r="L9" i="1" s="1"/>
  <c r="AB25" i="1"/>
  <c r="AB24" i="1"/>
  <c r="AB22" i="1"/>
  <c r="AB21" i="1"/>
  <c r="AB119" i="1" s="1"/>
  <c r="AB20" i="1"/>
  <c r="AB19" i="1"/>
  <c r="AB18" i="1"/>
  <c r="AB16" i="1"/>
  <c r="AB15" i="1"/>
  <c r="AB14" i="1"/>
  <c r="AB13" i="1"/>
  <c r="AB12" i="1"/>
  <c r="U9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L120" i="1"/>
  <c r="K120" i="1"/>
  <c r="D120" i="1"/>
  <c r="C120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L119" i="1"/>
  <c r="K119" i="1"/>
  <c r="D119" i="1"/>
  <c r="C119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L118" i="1"/>
  <c r="K118" i="1"/>
  <c r="D118" i="1"/>
  <c r="C118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L117" i="1"/>
  <c r="K117" i="1"/>
  <c r="D117" i="1"/>
  <c r="C117" i="1"/>
  <c r="AA116" i="1"/>
  <c r="Z116" i="1"/>
  <c r="Y116" i="1"/>
  <c r="X116" i="1"/>
  <c r="X115" i="1" s="1"/>
  <c r="X124" i="1" s="1"/>
  <c r="W116" i="1"/>
  <c r="V116" i="1"/>
  <c r="U116" i="1"/>
  <c r="T116" i="1"/>
  <c r="S116" i="1"/>
  <c r="R116" i="1"/>
  <c r="Q116" i="1"/>
  <c r="P116" i="1"/>
  <c r="O116" i="1"/>
  <c r="M116" i="1"/>
  <c r="K116" i="1"/>
  <c r="D116" i="1"/>
  <c r="C116" i="1"/>
  <c r="P99" i="1"/>
  <c r="O99" i="1"/>
  <c r="N99" i="1"/>
  <c r="M99" i="1"/>
  <c r="L99" i="1"/>
  <c r="K99" i="1"/>
  <c r="C99" i="1"/>
  <c r="P98" i="1"/>
  <c r="O98" i="1"/>
  <c r="N98" i="1"/>
  <c r="M98" i="1"/>
  <c r="L98" i="1"/>
  <c r="K98" i="1"/>
  <c r="C98" i="1"/>
  <c r="P97" i="1"/>
  <c r="O97" i="1"/>
  <c r="N97" i="1"/>
  <c r="M97" i="1"/>
  <c r="L97" i="1"/>
  <c r="K97" i="1"/>
  <c r="C97" i="1"/>
  <c r="P96" i="1"/>
  <c r="O96" i="1"/>
  <c r="N96" i="1"/>
  <c r="M96" i="1"/>
  <c r="L96" i="1"/>
  <c r="K96" i="1"/>
  <c r="C96" i="1"/>
  <c r="P95" i="1"/>
  <c r="O95" i="1"/>
  <c r="N95" i="1"/>
  <c r="M95" i="1"/>
  <c r="L95" i="1"/>
  <c r="K95" i="1"/>
  <c r="C95" i="1"/>
  <c r="P94" i="1"/>
  <c r="O94" i="1"/>
  <c r="N94" i="1"/>
  <c r="M94" i="1"/>
  <c r="L94" i="1"/>
  <c r="K94" i="1"/>
  <c r="C94" i="1"/>
  <c r="P93" i="1"/>
  <c r="O93" i="1"/>
  <c r="N93" i="1"/>
  <c r="M93" i="1"/>
  <c r="L93" i="1"/>
  <c r="K93" i="1"/>
  <c r="C93" i="1"/>
  <c r="P92" i="1"/>
  <c r="O92" i="1"/>
  <c r="N92" i="1"/>
  <c r="M92" i="1"/>
  <c r="L92" i="1"/>
  <c r="K92" i="1"/>
  <c r="C92" i="1"/>
  <c r="P91" i="1"/>
  <c r="O91" i="1"/>
  <c r="N91" i="1"/>
  <c r="M91" i="1"/>
  <c r="L91" i="1"/>
  <c r="K91" i="1"/>
  <c r="C91" i="1"/>
  <c r="P90" i="1"/>
  <c r="O90" i="1"/>
  <c r="N90" i="1"/>
  <c r="M90" i="1"/>
  <c r="L90" i="1"/>
  <c r="K90" i="1"/>
  <c r="C90" i="1"/>
  <c r="P89" i="1"/>
  <c r="O89" i="1"/>
  <c r="N89" i="1"/>
  <c r="M89" i="1"/>
  <c r="L89" i="1"/>
  <c r="K89" i="1"/>
  <c r="C89" i="1"/>
  <c r="AA9" i="1"/>
  <c r="Z9" i="1"/>
  <c r="W9" i="1"/>
  <c r="O9" i="1"/>
  <c r="M9" i="1"/>
  <c r="N120" i="1"/>
  <c r="N119" i="1"/>
  <c r="N117" i="1"/>
  <c r="L116" i="1"/>
  <c r="Y9" i="1"/>
  <c r="X9" i="1"/>
  <c r="P9" i="1"/>
  <c r="M100" i="1" l="1"/>
  <c r="AB77" i="1"/>
  <c r="AB9" i="1" s="1"/>
  <c r="AB118" i="1"/>
  <c r="AB117" i="1"/>
  <c r="N77" i="1"/>
  <c r="L115" i="1"/>
  <c r="R124" i="1" s="1"/>
  <c r="P100" i="1"/>
  <c r="Z115" i="1"/>
  <c r="Y124" i="1" s="1"/>
  <c r="N100" i="1"/>
  <c r="AB120" i="1"/>
  <c r="AD120" i="1" s="1"/>
  <c r="O100" i="1"/>
  <c r="D115" i="1"/>
  <c r="T115" i="1"/>
  <c r="V124" i="1" s="1"/>
  <c r="S115" i="1"/>
  <c r="V123" i="1" s="1"/>
  <c r="AC116" i="1"/>
  <c r="R115" i="1"/>
  <c r="U124" i="1" s="1"/>
  <c r="Q99" i="1"/>
  <c r="O115" i="1"/>
  <c r="T123" i="1" s="1"/>
  <c r="P115" i="1"/>
  <c r="T124" i="1" s="1"/>
  <c r="K115" i="1"/>
  <c r="R123" i="1" s="1"/>
  <c r="U115" i="1"/>
  <c r="W123" i="1" s="1"/>
  <c r="N118" i="1"/>
  <c r="N115" i="1" s="1"/>
  <c r="S124" i="1" s="1"/>
  <c r="W115" i="1"/>
  <c r="X123" i="1" s="1"/>
  <c r="AA115" i="1"/>
  <c r="Z123" i="1" s="1"/>
  <c r="M115" i="1"/>
  <c r="S123" i="1" s="1"/>
  <c r="AC119" i="1"/>
  <c r="K100" i="1"/>
  <c r="Q115" i="1"/>
  <c r="U123" i="1" s="1"/>
  <c r="Y115" i="1"/>
  <c r="Y123" i="1" s="1"/>
  <c r="Q124" i="1"/>
  <c r="Q97" i="1"/>
  <c r="AD119" i="1"/>
  <c r="P123" i="1"/>
  <c r="Q90" i="1"/>
  <c r="Q96" i="1"/>
  <c r="Q98" i="1"/>
  <c r="Q123" i="1"/>
  <c r="AC118" i="1"/>
  <c r="Q95" i="1"/>
  <c r="L100" i="1"/>
  <c r="O123" i="1"/>
  <c r="AC120" i="1"/>
  <c r="Q93" i="1"/>
  <c r="V115" i="1"/>
  <c r="W124" i="1" s="1"/>
  <c r="AC117" i="1"/>
  <c r="Q92" i="1"/>
  <c r="Q94" i="1"/>
  <c r="AD117" i="1"/>
  <c r="P124" i="1"/>
  <c r="N9" i="1"/>
  <c r="Q91" i="1"/>
  <c r="AB116" i="1"/>
  <c r="Q89" i="1"/>
  <c r="AB115" i="1" l="1"/>
  <c r="Z124" i="1" s="1"/>
  <c r="AA123" i="1"/>
  <c r="AD118" i="1"/>
  <c r="AC115" i="1"/>
  <c r="AD116" i="1"/>
  <c r="O124" i="1"/>
  <c r="Q100" i="1"/>
  <c r="AD115" i="1" l="1"/>
  <c r="AA124" i="1" s="1"/>
</calcChain>
</file>

<file path=xl/sharedStrings.xml><?xml version="1.0" encoding="utf-8"?>
<sst xmlns="http://schemas.openxmlformats.org/spreadsheetml/2006/main" count="164" uniqueCount="83">
  <si>
    <t>CONSEJO  NACIONAL DE FRONTERAS</t>
  </si>
  <si>
    <t>PLANFICACION Y DESARROLLO 2020-2024</t>
  </si>
  <si>
    <t>INDICADORES DEL POA</t>
  </si>
  <si>
    <t>MESES DEL AÑO 2021</t>
  </si>
  <si>
    <t>Ene</t>
  </si>
  <si>
    <t>%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</si>
  <si>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</si>
  <si>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</si>
  <si>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</si>
  <si>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</si>
  <si>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</si>
  <si>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</si>
  <si>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</si>
  <si>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</si>
  <si>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</si>
  <si>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</si>
  <si>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</si>
  <si>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ACTIVIDADES DE IMPACTO EN % PARA 33 MUNICIPIOS</t>
  </si>
  <si>
    <t>6.1.1 BANDERAS DOMINICANA</t>
  </si>
  <si>
    <t>Prov</t>
  </si>
  <si>
    <t>Provincias</t>
  </si>
  <si>
    <t>Municipios</t>
  </si>
  <si>
    <t xml:space="preserve">Dajabón </t>
  </si>
  <si>
    <t>Montecristi</t>
  </si>
  <si>
    <t>Elías Piña</t>
  </si>
  <si>
    <t xml:space="preserve">Independencia </t>
  </si>
  <si>
    <t xml:space="preserve">Pedernales </t>
  </si>
  <si>
    <t>6.1.2 CONSTRUCCION Y MANTENIMIENTO DE MONUMENTOS</t>
  </si>
  <si>
    <t>6.1.3 INCENTIVAR LA EDUCACION, LA CULTURA, EL ARTE Y EL DEPORTE EN LA JUVENTUD FRONTERIZA</t>
  </si>
  <si>
    <t>6.1.4 EXPO FRONTERA DOMINICANA.</t>
  </si>
  <si>
    <t>6.1.5 PREMIO CENTINELA DE LA FRONTERA, GENERAL ANTONIO DUVERGE.</t>
  </si>
  <si>
    <t>6.1.6 CONOCE LA FRONTERA.</t>
  </si>
  <si>
    <t>6.1.7 APOYO A LA REHABILITACION DE CAMINOS VECINALES FRONTERIZOS.</t>
  </si>
  <si>
    <t>6.1.8 APOYO TECNICOS A LAS COMUNIDADES FRONTERIZAS EN SU DIFERENTES ACTIVIDADES PRODUCTIVAS.</t>
  </si>
  <si>
    <t>6.1.9 FORTALECIMIENTO DE MEDIOS DE VIDA PRODUCTIVOS COMUNITARIOS.</t>
  </si>
  <si>
    <t xml:space="preserve">6.1.10 PLAN DE REFORESTACION ZONA FRONTERIZA.  </t>
  </si>
  <si>
    <t>6.1.11 ACTIVIDADES Y/O PROGRAMAS DE IMPACTOS REGIONALES CON INTERMEDIACIONES INSTITUCIONALES</t>
  </si>
  <si>
    <t>MINISTERIO DE RELACIONES EXTERIORES</t>
  </si>
  <si>
    <t>CONSEJO NACIONAL DE FRONTERAS 2020-2024</t>
  </si>
  <si>
    <t xml:space="preserve">PLANIFICACION Y DESARROLLO </t>
  </si>
  <si>
    <t>ACTIVIDADES ESTRATEGICAS</t>
  </si>
  <si>
    <t>CANTIDAD DE IMPACTOS POR ACTIVIDADES MENSUALMENTE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</si>
  <si>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</si>
  <si>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</si>
  <si>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</si>
  <si>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</si>
  <si>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</si>
  <si>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</si>
  <si>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</si>
  <si>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</si>
  <si>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</si>
  <si>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</si>
  <si>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</si>
  <si>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Cantidad </t>
  </si>
  <si>
    <t>CONSEJO NACIONAL DE FRONTERAS</t>
  </si>
  <si>
    <t>PLANIFICACION Y DESARROLLO (INDICADORES)</t>
  </si>
  <si>
    <t>RESUMEN DEL IMPACTO EN MUNICIPIOS DE LAS PROVINCIAS FRONTERIZAS</t>
  </si>
  <si>
    <t>Acum</t>
  </si>
  <si>
    <t>Nota: Las cantidades de incidencias o actividades de impactos, pueden ser menor o mayor al numero de municipios de dicha provincia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</si>
  <si>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</si>
  <si>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</si>
  <si>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</si>
  <si>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</si>
  <si>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</si>
  <si>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</si>
  <si>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</si>
  <si>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</si>
  <si>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</t>
  </si>
  <si>
    <t>Totales</t>
  </si>
  <si>
    <t>Total</t>
  </si>
  <si>
    <t>Cant de Municipios</t>
  </si>
  <si>
    <t>Total de Mun. favorecidos</t>
  </si>
  <si>
    <t>Promedio de Impactos</t>
  </si>
  <si>
    <t>Firma</t>
  </si>
  <si>
    <t>Luis Maria Martinez Matos</t>
  </si>
  <si>
    <t>Ricardo Angomas Rodriguez</t>
  </si>
  <si>
    <t>Encargado de Planificacion y Desarrollo</t>
  </si>
  <si>
    <t>Analista de Planificacion y Desarrollo</t>
  </si>
  <si>
    <t>Poncentaje de Municipios Favorecidos con Actividades de Impacto de Enero a Mayo</t>
  </si>
  <si>
    <t xml:space="preserve">5 PROVINCIAS FRONTERIZAS </t>
  </si>
  <si>
    <t>CANTIDAD DE IMPACTOS MENSUALES EN ACTIVIDADES ESTRATEGICAS (2023)</t>
  </si>
  <si>
    <t>PLAN OPERATIVO ANUAL 2023</t>
  </si>
  <si>
    <t>ESTADISTICA INSTITUCIONAL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</si>
</sst>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6"/>
      <color rgb="FF59595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9" fontId="8" fillId="2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9" fontId="4" fillId="0" borderId="0" xfId="1" applyFont="1" applyFill="1" applyBorder="1" applyAlignment="1">
      <alignment horizontal="center"/>
    </xf>
    <xf numFmtId="9" fontId="4" fillId="2" borderId="0" xfId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9" fontId="8" fillId="5" borderId="0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2" fillId="7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/>
    </xf>
    <xf numFmtId="0" fontId="13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 vertical="center" wrapText="1"/>
    </xf>
    <xf numFmtId="9" fontId="8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9" fontId="0" fillId="0" borderId="0" xfId="0" applyNumberFormat="1" applyAlignment="1">
      <alignment horizontal="center"/>
    </xf>
    <xf numFmtId="0" fontId="3" fillId="10" borderId="0" xfId="0" applyFont="1" applyFill="1" applyAlignment="1">
      <alignment horizontal="center"/>
    </xf>
    <xf numFmtId="9" fontId="0" fillId="5" borderId="5" xfId="1" applyFont="1" applyFill="1" applyBorder="1" applyAlignment="1">
      <alignment horizontal="center"/>
    </xf>
    <xf numFmtId="0" fontId="4" fillId="11" borderId="4" xfId="0" applyFont="1" applyFill="1" applyBorder="1" applyAlignment="1">
      <alignment horizontal="left"/>
    </xf>
    <xf numFmtId="9" fontId="4" fillId="5" borderId="0" xfId="1" applyFont="1" applyFill="1" applyBorder="1" applyAlignment="1">
      <alignment horizontal="center"/>
    </xf>
    <xf numFmtId="9" fontId="4" fillId="5" borderId="5" xfId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4" borderId="0" xfId="0" applyFill="1" applyAlignment="1">
      <alignment horizontal="center"/>
    </xf>
    <xf numFmtId="9" fontId="0" fillId="4" borderId="0" xfId="0" applyNumberFormat="1" applyFill="1" applyAlignment="1">
      <alignment horizontal="center"/>
    </xf>
    <xf numFmtId="9" fontId="0" fillId="0" borderId="0" xfId="1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16" fillId="0" borderId="0" xfId="0" applyFont="1" applyAlignment="1">
      <alignment horizontal="left" vertical="center" readingOrder="1"/>
    </xf>
    <xf numFmtId="0" fontId="0" fillId="12" borderId="0" xfId="0" applyFill="1" applyAlignment="1">
      <alignment horizontal="center"/>
    </xf>
    <xf numFmtId="9" fontId="0" fillId="12" borderId="0" xfId="0" applyNumberFormat="1" applyFill="1" applyAlignment="1">
      <alignment horizontal="center"/>
    </xf>
    <xf numFmtId="9" fontId="0" fillId="2" borderId="0" xfId="1" applyFont="1" applyFill="1" applyBorder="1" applyAlignment="1">
      <alignment horizontal="left"/>
    </xf>
    <xf numFmtId="9" fontId="2" fillId="2" borderId="0" xfId="1" applyFont="1" applyFill="1" applyBorder="1" applyAlignment="1">
      <alignment horizontal="left"/>
    </xf>
    <xf numFmtId="9" fontId="4" fillId="0" borderId="0" xfId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dirty="0"/>
              <a:t>Ministerio</a:t>
            </a:r>
            <a:r>
              <a:rPr lang="es-DO" baseline="0" dirty="0"/>
              <a:t> de Relaciones Exteriores </a:t>
            </a:r>
          </a:p>
          <a:p>
            <a:pPr>
              <a:defRPr/>
            </a:pPr>
            <a:r>
              <a:rPr lang="es-DO" baseline="0" dirty="0"/>
              <a:t>Consejo Nacional de Fronteras </a:t>
            </a:r>
          </a:p>
          <a:p>
            <a:pPr>
              <a:defRPr/>
            </a:pPr>
            <a:r>
              <a:rPr lang="es-DO" baseline="0" dirty="0"/>
              <a:t>Cantidad de Municipios favorecidos con actividades de Impactos 2023</a:t>
            </a:r>
            <a:endParaRPr lang="es-DO" dirty="0"/>
          </a:p>
        </c:rich>
      </c:tx>
      <c:layout>
        <c:manualLayout>
          <c:xMode val="edge"/>
          <c:yMode val="edge"/>
          <c:x val="0.12585322304961455"/>
          <c:y val="3.0062622573242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3B93-41D7-B2E1-F19D39E57A29}"/>
            </c:ext>
          </c:extLst>
        </c:ser>
        <c:ser>
          <c:idx val="5"/>
          <c:order val="1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POA'!$N$126:$U$126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3B93-41D7-B2E1-F19D39E57A29}"/>
            </c:ext>
          </c:extLst>
        </c:ser>
        <c:ser>
          <c:idx val="0"/>
          <c:order val="2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'Indicadores POA'!$O$123:$Z$123</c:f>
              <c:numCache>
                <c:formatCode>General</c:formatCode>
                <c:ptCount val="12"/>
                <c:pt idx="0">
                  <c:v>25</c:v>
                </c:pt>
                <c:pt idx="1">
                  <c:v>33</c:v>
                </c:pt>
                <c:pt idx="2">
                  <c:v>18</c:v>
                </c:pt>
                <c:pt idx="3">
                  <c:v>12</c:v>
                </c:pt>
                <c:pt idx="4">
                  <c:v>31</c:v>
                </c:pt>
                <c:pt idx="5">
                  <c:v>6</c:v>
                </c:pt>
                <c:pt idx="6">
                  <c:v>14</c:v>
                </c:pt>
                <c:pt idx="7">
                  <c:v>17</c:v>
                </c:pt>
                <c:pt idx="8">
                  <c:v>23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93-41D7-B2E1-F19D39E57A29}"/>
            </c:ext>
          </c:extLst>
        </c:ser>
        <c:ser>
          <c:idx val="1"/>
          <c:order val="3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3B93-41D7-B2E1-F19D39E57A29}"/>
            </c:ext>
          </c:extLst>
        </c:ser>
        <c:ser>
          <c:idx val="2"/>
          <c:order val="4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POA'!$N$126:$U$126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3B93-41D7-B2E1-F19D39E5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49429280"/>
        <c:axId val="-1849426560"/>
        <c:axId val="0"/>
      </c:bar3DChart>
      <c:catAx>
        <c:axId val="-1849429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49426560"/>
        <c:crosses val="autoZero"/>
        <c:auto val="1"/>
        <c:lblAlgn val="ctr"/>
        <c:lblOffset val="100"/>
        <c:noMultiLvlLbl val="0"/>
      </c:catAx>
      <c:valAx>
        <c:axId val="-184942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4942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95706</xdr:colOff>
      <xdr:row>0</xdr:row>
      <xdr:rowOff>68036</xdr:rowOff>
    </xdr:from>
    <xdr:to>
      <xdr:col>11</xdr:col>
      <xdr:colOff>217189</xdr:colOff>
      <xdr:row>2</xdr:row>
      <xdr:rowOff>183394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6063" y="68036"/>
          <a:ext cx="611340" cy="523572"/>
        </a:xfrm>
        <a:prstGeom prst="rect">
          <a:avLst/>
        </a:prstGeom>
      </xdr:spPr>
    </xdr:pic>
    <xdr:clientData/>
  </xdr:twoCellAnchor>
  <xdr:twoCellAnchor editAs="oneCell">
    <xdr:from>
      <xdr:col>11</xdr:col>
      <xdr:colOff>161472</xdr:colOff>
      <xdr:row>102</xdr:row>
      <xdr:rowOff>142874</xdr:rowOff>
    </xdr:from>
    <xdr:to>
      <xdr:col>13</xdr:col>
      <xdr:colOff>135330</xdr:colOff>
      <xdr:row>106</xdr:row>
      <xdr:rowOff>169333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2829" y="23887338"/>
          <a:ext cx="980787" cy="842888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121</xdr:row>
      <xdr:rowOff>47624</xdr:rowOff>
    </xdr:from>
    <xdr:to>
      <xdr:col>9</xdr:col>
      <xdr:colOff>63500</xdr:colOff>
      <xdr:row>134</xdr:row>
      <xdr:rowOff>105833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148168</xdr:colOff>
      <xdr:row>79</xdr:row>
      <xdr:rowOff>66524</xdr:rowOff>
    </xdr:from>
    <xdr:to>
      <xdr:col>13</xdr:col>
      <xdr:colOff>306917</xdr:colOff>
      <xdr:row>80</xdr:row>
      <xdr:rowOff>24638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55454" y="16640024"/>
          <a:ext cx="539749" cy="447971"/>
        </a:xfrm>
        <a:prstGeom prst="rect">
          <a:avLst/>
        </a:prstGeom>
      </xdr:spPr>
    </xdr:pic>
    <xdr:clientData/>
  </xdr:twoCellAnchor>
  <xdr:twoCellAnchor editAs="oneCell">
    <xdr:from>
      <xdr:col>11</xdr:col>
      <xdr:colOff>161472</xdr:colOff>
      <xdr:row>102</xdr:row>
      <xdr:rowOff>129267</xdr:rowOff>
    </xdr:from>
    <xdr:to>
      <xdr:col>13</xdr:col>
      <xdr:colOff>135330</xdr:colOff>
      <xdr:row>106</xdr:row>
      <xdr:rowOff>155726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1686" y="23873731"/>
          <a:ext cx="980787" cy="842888"/>
        </a:xfrm>
        <a:prstGeom prst="rect">
          <a:avLst/>
        </a:prstGeom>
      </xdr:spPr>
    </xdr:pic>
    <xdr:clientData/>
  </xdr:twoCellAnchor>
  <xdr:twoCellAnchor editAs="oneCell">
    <xdr:from>
      <xdr:col>12</xdr:col>
      <xdr:colOff>148168</xdr:colOff>
      <xdr:row>79</xdr:row>
      <xdr:rowOff>66524</xdr:rowOff>
    </xdr:from>
    <xdr:to>
      <xdr:col>13</xdr:col>
      <xdr:colOff>306917</xdr:colOff>
      <xdr:row>80</xdr:row>
      <xdr:rowOff>24638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49343" y="16344749"/>
          <a:ext cx="539749" cy="453414"/>
        </a:xfrm>
        <a:prstGeom prst="rect">
          <a:avLst/>
        </a:prstGeom>
      </xdr:spPr>
    </xdr:pic>
    <xdr:clientData/>
  </xdr:twoCellAnchor>
  <xdr:twoCellAnchor editAs="oneCell">
    <xdr:from>
      <xdr:col>9</xdr:col>
      <xdr:colOff>231776</xdr:colOff>
      <xdr:row>0</xdr:row>
      <xdr:rowOff>0</xdr:rowOff>
    </xdr:from>
    <xdr:to>
      <xdr:col>10</xdr:col>
      <xdr:colOff>217188</xdr:colOff>
      <xdr:row>2</xdr:row>
      <xdr:rowOff>115358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9401" y="0"/>
          <a:ext cx="604537" cy="515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G151"/>
  <sheetViews>
    <sheetView tabSelected="1" topLeftCell="C102" zoomScale="70" zoomScaleNormal="70" workbookViewId="0">
      <selection activeCell="X104" sqref="X104"/>
    </sheetView>
  </sheetViews>
  <sheetFormatPr baseColWidth="10" defaultColWidth="9.140625" defaultRowHeight="15" x14ac:dyDescent="0.25"/>
  <cols>
    <col min="1" max="1" width="9.140625" style="8"/>
    <col min="2" max="2" width="4" style="2" customWidth="1"/>
    <col min="3" max="3" width="52.7109375" style="8" customWidth="1"/>
    <col min="4" max="4" width="15.28515625" style="2" customWidth="1"/>
    <col min="5" max="5" width="5.7109375" style="2" customWidth="1"/>
    <col min="6" max="6" width="7.42578125" style="2" customWidth="1"/>
    <col min="7" max="7" width="5.7109375" style="19" customWidth="1"/>
    <col min="8" max="8" width="9.28515625" style="19" bestFit="1" customWidth="1"/>
    <col min="9" max="9" width="5.7109375" style="2" customWidth="1"/>
    <col min="10" max="10" width="9.28515625" style="2" bestFit="1" customWidth="1"/>
    <col min="11" max="11" width="7.42578125" style="2" bestFit="1" customWidth="1"/>
    <col min="12" max="12" width="9.28515625" style="2" bestFit="1" customWidth="1"/>
    <col min="13" max="13" width="5.7109375" style="2" customWidth="1"/>
    <col min="14" max="14" width="18.28515625" style="2" bestFit="1" customWidth="1"/>
    <col min="15" max="15" width="6.7109375" style="2" customWidth="1"/>
    <col min="16" max="16" width="8.42578125" style="2" customWidth="1"/>
    <col min="17" max="17" width="9.7109375" style="2" bestFit="1" customWidth="1"/>
    <col min="18" max="18" width="7.85546875" style="2" bestFit="1" customWidth="1"/>
    <col min="19" max="19" width="6.42578125" style="2" bestFit="1" customWidth="1"/>
    <col min="20" max="20" width="8.7109375" style="2" customWidth="1"/>
    <col min="21" max="21" width="5.85546875" style="2" bestFit="1" customWidth="1"/>
    <col min="22" max="22" width="7.42578125" style="2" customWidth="1"/>
    <col min="23" max="25" width="5.85546875" style="2" bestFit="1" customWidth="1"/>
    <col min="26" max="27" width="7.42578125" style="2" bestFit="1" customWidth="1"/>
    <col min="28" max="28" width="8.5703125" style="8" customWidth="1"/>
    <col min="29" max="29" width="7.42578125" style="2" bestFit="1" customWidth="1"/>
    <col min="30" max="30" width="10.140625" style="8" customWidth="1"/>
    <col min="31" max="31" width="2.42578125" style="8" customWidth="1"/>
    <col min="32" max="32" width="5.7109375" style="55" bestFit="1" customWidth="1"/>
    <col min="33" max="16384" width="9.140625" style="8"/>
  </cols>
  <sheetData>
    <row r="1" spans="2:28" ht="15.75" x14ac:dyDescent="0.25">
      <c r="B1" s="71"/>
      <c r="C1" s="1"/>
      <c r="D1" s="71"/>
      <c r="E1" s="71"/>
      <c r="F1" s="71"/>
      <c r="G1" s="69"/>
      <c r="H1" s="69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1"/>
    </row>
    <row r="2" spans="2:28" ht="15.75" x14ac:dyDescent="0.25">
      <c r="B2" s="71"/>
      <c r="C2" s="1"/>
      <c r="D2" s="71"/>
      <c r="E2" s="71"/>
      <c r="F2" s="71"/>
      <c r="G2" s="69"/>
      <c r="H2" s="69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1"/>
    </row>
    <row r="3" spans="2:28" ht="15.75" x14ac:dyDescent="0.25">
      <c r="B3" s="71"/>
      <c r="C3" s="1"/>
      <c r="D3" s="71"/>
      <c r="E3" s="71"/>
      <c r="F3" s="71"/>
      <c r="G3" s="69"/>
      <c r="H3" s="69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1"/>
    </row>
    <row r="4" spans="2:28" ht="15.75" x14ac:dyDescent="0.25">
      <c r="B4" s="77" t="s">
        <v>0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1"/>
    </row>
    <row r="5" spans="2:28" ht="15.75" x14ac:dyDescent="0.25">
      <c r="B5" s="77" t="s">
        <v>1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1"/>
      <c r="AB5" s="1"/>
    </row>
    <row r="6" spans="2:28" ht="21" x14ac:dyDescent="0.35">
      <c r="B6" s="78" t="s">
        <v>81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67"/>
      <c r="AB6" s="1"/>
    </row>
    <row r="7" spans="2:28" ht="15.75" x14ac:dyDescent="0.25">
      <c r="B7" s="79" t="s">
        <v>2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1"/>
    </row>
    <row r="8" spans="2:28" ht="31.5" x14ac:dyDescent="0.25">
      <c r="B8" s="79" t="s">
        <v>3</v>
      </c>
      <c r="C8" s="79"/>
      <c r="D8" s="79"/>
      <c r="E8" s="3" t="s">
        <v>4</v>
      </c>
      <c r="F8" s="4" t="s">
        <v>5</v>
      </c>
      <c r="G8" s="3" t="s">
        <v>6</v>
      </c>
      <c r="H8" s="4" t="s">
        <v>5</v>
      </c>
      <c r="I8" s="3" t="s">
        <v>7</v>
      </c>
      <c r="J8" s="4" t="s">
        <v>5</v>
      </c>
      <c r="K8" s="3" t="s">
        <v>8</v>
      </c>
      <c r="L8" s="4" t="s">
        <v>5</v>
      </c>
      <c r="M8" s="3" t="s">
        <v>9</v>
      </c>
      <c r="N8" s="4" t="s">
        <v>5</v>
      </c>
      <c r="O8" s="3" t="s">
        <v>10</v>
      </c>
      <c r="P8" s="4" t="s">
        <v>5</v>
      </c>
      <c r="Q8" s="3" t="s">
        <v>11</v>
      </c>
      <c r="R8" s="4" t="s">
        <v>5</v>
      </c>
      <c r="S8" s="3" t="s">
        <v>12</v>
      </c>
      <c r="T8" s="4" t="s">
        <v>5</v>
      </c>
      <c r="U8" s="3" t="s">
        <v>13</v>
      </c>
      <c r="V8" s="4" t="s">
        <v>5</v>
      </c>
      <c r="W8" s="3" t="s">
        <v>14</v>
      </c>
      <c r="X8" s="4" t="s">
        <v>5</v>
      </c>
      <c r="Y8" s="3" t="s">
        <v>15</v>
      </c>
      <c r="Z8" s="4" t="s">
        <v>5</v>
      </c>
      <c r="AA8" s="3" t="s">
        <v>16</v>
      </c>
      <c r="AB8" s="4" t="s">
        <v>5</v>
      </c>
    </row>
    <row r="9" spans="2:28" ht="15.75" x14ac:dyDescent="0.25">
      <c r="B9" s="76" t="s">
        <v>17</v>
      </c>
      <c r="C9" s="76"/>
      <c r="D9" s="76"/>
      <c r="E9" s="5">
        <f t="shared" ref="E9:J9" si="0">+E77</f>
        <v>25</v>
      </c>
      <c r="F9" s="6">
        <f t="shared" si="0"/>
        <v>0.99999999999999989</v>
      </c>
      <c r="G9" s="5">
        <f t="shared" si="0"/>
        <v>33</v>
      </c>
      <c r="H9" s="6">
        <f t="shared" si="0"/>
        <v>1.32</v>
      </c>
      <c r="I9" s="5">
        <f t="shared" si="0"/>
        <v>18</v>
      </c>
      <c r="J9" s="6">
        <f t="shared" si="0"/>
        <v>0.72</v>
      </c>
      <c r="K9" s="5">
        <f t="shared" ref="K9:AB9" si="1">+K77</f>
        <v>12</v>
      </c>
      <c r="L9" s="6">
        <f t="shared" si="1"/>
        <v>0.48</v>
      </c>
      <c r="M9" s="5">
        <f t="shared" si="1"/>
        <v>31</v>
      </c>
      <c r="N9" s="6">
        <f t="shared" si="1"/>
        <v>1.24</v>
      </c>
      <c r="O9" s="5">
        <f t="shared" si="1"/>
        <v>6</v>
      </c>
      <c r="P9" s="6">
        <f t="shared" si="1"/>
        <v>0.24</v>
      </c>
      <c r="Q9" s="5">
        <f t="shared" si="1"/>
        <v>14</v>
      </c>
      <c r="R9" s="6">
        <f t="shared" si="1"/>
        <v>0.55999999999999994</v>
      </c>
      <c r="S9" s="5">
        <f t="shared" si="1"/>
        <v>17</v>
      </c>
      <c r="T9" s="6">
        <f t="shared" si="1"/>
        <v>0.67999999999999994</v>
      </c>
      <c r="U9" s="5">
        <f t="shared" si="1"/>
        <v>23</v>
      </c>
      <c r="V9" s="6">
        <f t="shared" si="1"/>
        <v>0.91999999999999993</v>
      </c>
      <c r="W9" s="5">
        <f t="shared" si="1"/>
        <v>0</v>
      </c>
      <c r="X9" s="6">
        <f t="shared" si="1"/>
        <v>0</v>
      </c>
      <c r="Y9" s="5">
        <f t="shared" si="1"/>
        <v>0</v>
      </c>
      <c r="Z9" s="6">
        <f t="shared" si="1"/>
        <v>0</v>
      </c>
      <c r="AA9" s="5">
        <f t="shared" si="1"/>
        <v>0</v>
      </c>
      <c r="AB9" s="6">
        <f t="shared" si="1"/>
        <v>0</v>
      </c>
    </row>
    <row r="10" spans="2:28" ht="15.75" customHeight="1" x14ac:dyDescent="0.25">
      <c r="B10" s="83" t="s">
        <v>18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</row>
    <row r="11" spans="2:28" ht="31.5" x14ac:dyDescent="0.25">
      <c r="B11" s="7" t="s">
        <v>19</v>
      </c>
      <c r="C11" s="7" t="s">
        <v>20</v>
      </c>
      <c r="D11" s="7" t="s">
        <v>21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2:28" ht="15.75" x14ac:dyDescent="0.25">
      <c r="B12" s="9">
        <v>1</v>
      </c>
      <c r="C12" s="10" t="s">
        <v>22</v>
      </c>
      <c r="D12" s="9">
        <v>5</v>
      </c>
      <c r="E12" s="9">
        <v>5</v>
      </c>
      <c r="F12" s="11">
        <f>+E12/SUM($D$12:$D$16)</f>
        <v>0.2</v>
      </c>
      <c r="G12" s="9"/>
      <c r="H12" s="11"/>
      <c r="I12" s="71"/>
      <c r="J12" s="71"/>
      <c r="K12" s="71"/>
      <c r="L12" s="71"/>
      <c r="M12" s="71"/>
      <c r="N12" s="71"/>
      <c r="O12" s="71"/>
      <c r="P12" s="11"/>
      <c r="Q12" s="71"/>
      <c r="R12" s="71"/>
      <c r="S12" s="71"/>
      <c r="T12" s="71"/>
      <c r="U12" s="71"/>
      <c r="V12" s="71"/>
      <c r="W12" s="71"/>
      <c r="X12" s="11"/>
      <c r="Y12" s="71"/>
      <c r="Z12" s="71"/>
      <c r="AA12" s="9"/>
      <c r="AB12" s="65">
        <f>+AA12/SUM($D$72:$D$76)</f>
        <v>0</v>
      </c>
    </row>
    <row r="13" spans="2:28" ht="15.75" x14ac:dyDescent="0.25">
      <c r="B13" s="9">
        <v>1</v>
      </c>
      <c r="C13" s="10" t="s">
        <v>23</v>
      </c>
      <c r="D13" s="9">
        <v>6</v>
      </c>
      <c r="E13" s="9">
        <v>6</v>
      </c>
      <c r="F13" s="11">
        <f t="shared" ref="F13:F16" si="2">+E13/SUM($D$12:$D$16)</f>
        <v>0.24</v>
      </c>
      <c r="G13" s="9"/>
      <c r="H13" s="11"/>
      <c r="I13" s="71"/>
      <c r="J13" s="71"/>
      <c r="K13" s="71"/>
      <c r="L13" s="71"/>
      <c r="M13" s="71"/>
      <c r="N13" s="71"/>
      <c r="O13" s="71"/>
      <c r="P13" s="71"/>
      <c r="Q13" s="71"/>
      <c r="R13" s="11"/>
      <c r="S13" s="71"/>
      <c r="T13" s="71"/>
      <c r="U13" s="71"/>
      <c r="V13" s="71"/>
      <c r="W13" s="71"/>
      <c r="X13" s="71"/>
      <c r="Y13" s="71"/>
      <c r="Z13" s="71"/>
      <c r="AA13" s="9"/>
      <c r="AB13" s="65">
        <f t="shared" ref="AB13:AB16" si="3">+AA13/SUM($D$72:$D$76)</f>
        <v>0</v>
      </c>
    </row>
    <row r="14" spans="2:28" ht="15.75" x14ac:dyDescent="0.25">
      <c r="B14" s="9">
        <v>1</v>
      </c>
      <c r="C14" s="10" t="s">
        <v>24</v>
      </c>
      <c r="D14" s="9">
        <v>6</v>
      </c>
      <c r="E14" s="9">
        <v>6</v>
      </c>
      <c r="F14" s="11">
        <f t="shared" si="2"/>
        <v>0.24</v>
      </c>
      <c r="G14" s="9"/>
      <c r="H14" s="11"/>
      <c r="I14" s="71"/>
      <c r="J14" s="11"/>
      <c r="K14" s="71"/>
      <c r="L14" s="11"/>
      <c r="M14" s="71"/>
      <c r="N14" s="11"/>
      <c r="O14" s="71"/>
      <c r="P14" s="71"/>
      <c r="Q14" s="71"/>
      <c r="R14" s="71"/>
      <c r="S14" s="71"/>
      <c r="T14" s="11"/>
      <c r="U14" s="71"/>
      <c r="V14" s="71"/>
      <c r="W14" s="71"/>
      <c r="X14" s="71"/>
      <c r="Y14" s="71"/>
      <c r="Z14" s="71"/>
      <c r="AA14" s="9"/>
      <c r="AB14" s="65">
        <f t="shared" si="3"/>
        <v>0</v>
      </c>
    </row>
    <row r="15" spans="2:28" ht="15.75" x14ac:dyDescent="0.25">
      <c r="B15" s="9">
        <v>1</v>
      </c>
      <c r="C15" s="10" t="s">
        <v>25</v>
      </c>
      <c r="D15" s="9">
        <v>6</v>
      </c>
      <c r="E15" s="9">
        <v>6</v>
      </c>
      <c r="F15" s="11">
        <f t="shared" si="2"/>
        <v>0.24</v>
      </c>
      <c r="G15" s="9">
        <v>6</v>
      </c>
      <c r="H15" s="11">
        <f>+G15/SUM($D$12:$D$16)</f>
        <v>0.24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9"/>
      <c r="AB15" s="65">
        <f t="shared" si="3"/>
        <v>0</v>
      </c>
    </row>
    <row r="16" spans="2:28" ht="15.75" x14ac:dyDescent="0.25">
      <c r="B16" s="9">
        <v>1</v>
      </c>
      <c r="C16" s="10" t="s">
        <v>26</v>
      </c>
      <c r="D16" s="9">
        <v>2</v>
      </c>
      <c r="E16" s="9">
        <v>2</v>
      </c>
      <c r="F16" s="11">
        <f t="shared" si="2"/>
        <v>0.08</v>
      </c>
      <c r="G16" s="9">
        <v>2</v>
      </c>
      <c r="H16" s="11">
        <f t="shared" ref="H16" si="4">+G16/SUM($D$12:$D$16)</f>
        <v>0.08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9"/>
      <c r="AB16" s="65">
        <f t="shared" si="3"/>
        <v>0</v>
      </c>
    </row>
    <row r="17" spans="2:28" ht="15.75" customHeight="1" x14ac:dyDescent="0.25">
      <c r="B17" s="83" t="s">
        <v>27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</row>
    <row r="18" spans="2:28" ht="15.75" x14ac:dyDescent="0.25">
      <c r="B18" s="9">
        <v>1</v>
      </c>
      <c r="C18" s="10" t="s">
        <v>22</v>
      </c>
      <c r="D18" s="9">
        <v>5</v>
      </c>
      <c r="E18" s="71"/>
      <c r="F18" s="71"/>
      <c r="G18" s="71"/>
      <c r="H18" s="11"/>
      <c r="I18" s="71"/>
      <c r="J18" s="71"/>
      <c r="K18" s="71"/>
      <c r="L18" s="71"/>
      <c r="M18" s="71"/>
      <c r="N18" s="71"/>
      <c r="O18" s="71"/>
      <c r="P18" s="11"/>
      <c r="Q18" s="71"/>
      <c r="R18" s="71"/>
      <c r="S18" s="71"/>
      <c r="T18" s="71"/>
      <c r="U18" s="71"/>
      <c r="V18" s="71"/>
      <c r="W18" s="71"/>
      <c r="X18" s="11"/>
      <c r="Y18" s="71"/>
      <c r="Z18" s="71"/>
      <c r="AA18" s="9"/>
      <c r="AB18" s="65">
        <f>+AA18/SUM($D$72:$D$76)</f>
        <v>0</v>
      </c>
    </row>
    <row r="19" spans="2:28" ht="15.75" x14ac:dyDescent="0.25">
      <c r="B19" s="9">
        <v>1</v>
      </c>
      <c r="C19" s="10" t="s">
        <v>23</v>
      </c>
      <c r="D19" s="9">
        <v>6</v>
      </c>
      <c r="E19" s="71"/>
      <c r="F19" s="71"/>
      <c r="G19" s="71"/>
      <c r="H19" s="11"/>
      <c r="I19" s="71"/>
      <c r="J19" s="71"/>
      <c r="K19" s="71"/>
      <c r="L19" s="71"/>
      <c r="M19" s="71"/>
      <c r="N19" s="71"/>
      <c r="O19" s="71"/>
      <c r="P19" s="71"/>
      <c r="Q19" s="71"/>
      <c r="R19" s="11"/>
      <c r="S19" s="71"/>
      <c r="T19" s="71"/>
      <c r="U19" s="71"/>
      <c r="V19" s="71"/>
      <c r="W19" s="71"/>
      <c r="X19" s="71"/>
      <c r="Y19" s="71"/>
      <c r="Z19" s="71"/>
      <c r="AA19" s="9"/>
      <c r="AB19" s="65">
        <f t="shared" ref="AB19:AB22" si="5">+AA19/SUM($D$72:$D$76)</f>
        <v>0</v>
      </c>
    </row>
    <row r="20" spans="2:28" ht="15.75" x14ac:dyDescent="0.25">
      <c r="B20" s="9">
        <v>1</v>
      </c>
      <c r="C20" s="10" t="s">
        <v>24</v>
      </c>
      <c r="D20" s="9">
        <v>6</v>
      </c>
      <c r="E20" s="71"/>
      <c r="F20" s="71"/>
      <c r="G20" s="71"/>
      <c r="H20" s="11"/>
      <c r="I20" s="71"/>
      <c r="J20" s="11"/>
      <c r="K20" s="71"/>
      <c r="L20" s="11"/>
      <c r="M20" s="71"/>
      <c r="N20" s="11"/>
      <c r="O20" s="71"/>
      <c r="P20" s="71"/>
      <c r="Q20" s="71"/>
      <c r="R20" s="71"/>
      <c r="S20" s="71"/>
      <c r="T20" s="11"/>
      <c r="U20" s="71"/>
      <c r="V20" s="71"/>
      <c r="W20" s="71"/>
      <c r="X20" s="71"/>
      <c r="Y20" s="71"/>
      <c r="Z20" s="71"/>
      <c r="AA20" s="9"/>
      <c r="AB20" s="65">
        <f t="shared" si="5"/>
        <v>0</v>
      </c>
    </row>
    <row r="21" spans="2:28" ht="15.75" x14ac:dyDescent="0.25">
      <c r="B21" s="9">
        <v>1</v>
      </c>
      <c r="C21" s="10" t="s">
        <v>25</v>
      </c>
      <c r="D21" s="9">
        <v>6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9"/>
      <c r="AB21" s="65">
        <f t="shared" si="5"/>
        <v>0</v>
      </c>
    </row>
    <row r="22" spans="2:28" ht="15.75" x14ac:dyDescent="0.25">
      <c r="B22" s="9">
        <v>1</v>
      </c>
      <c r="C22" s="10" t="s">
        <v>26</v>
      </c>
      <c r="D22" s="9">
        <v>2</v>
      </c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9"/>
      <c r="AB22" s="65">
        <f t="shared" si="5"/>
        <v>0</v>
      </c>
    </row>
    <row r="23" spans="2:28" ht="15.75" customHeight="1" x14ac:dyDescent="0.25">
      <c r="B23" s="83" t="s">
        <v>28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</row>
    <row r="24" spans="2:28" ht="15.75" x14ac:dyDescent="0.25">
      <c r="B24" s="9">
        <v>1</v>
      </c>
      <c r="C24" s="10" t="s">
        <v>22</v>
      </c>
      <c r="D24" s="9">
        <v>5</v>
      </c>
      <c r="E24" s="71"/>
      <c r="F24" s="71"/>
      <c r="G24" s="71"/>
      <c r="H24" s="11"/>
      <c r="I24" s="71"/>
      <c r="J24" s="71"/>
      <c r="O24" s="71"/>
      <c r="P24" s="11"/>
      <c r="Q24" s="71"/>
      <c r="R24" s="71"/>
      <c r="S24" s="71"/>
      <c r="T24" s="71"/>
      <c r="U24" s="11"/>
      <c r="V24" s="71"/>
      <c r="W24" s="71"/>
      <c r="X24" s="11"/>
      <c r="Y24" s="71"/>
      <c r="Z24" s="71"/>
      <c r="AA24" s="9"/>
      <c r="AB24" s="65">
        <f>+AA24/SUM($D$72:$D$76)</f>
        <v>0</v>
      </c>
    </row>
    <row r="25" spans="2:28" ht="15.75" x14ac:dyDescent="0.25">
      <c r="B25" s="9">
        <v>1</v>
      </c>
      <c r="C25" s="10" t="s">
        <v>23</v>
      </c>
      <c r="D25" s="9">
        <v>6</v>
      </c>
      <c r="E25" s="71"/>
      <c r="F25" s="71"/>
      <c r="G25" s="71"/>
      <c r="H25" s="11"/>
      <c r="I25" s="71"/>
      <c r="J25" s="71"/>
      <c r="K25" s="71"/>
      <c r="L25" s="71"/>
      <c r="M25" s="71"/>
      <c r="N25" s="71"/>
      <c r="O25" s="71"/>
      <c r="P25" s="71"/>
      <c r="Q25" s="71"/>
      <c r="R25" s="11"/>
      <c r="S25" s="71"/>
      <c r="T25" s="71"/>
      <c r="U25" s="11"/>
      <c r="V25" s="71"/>
      <c r="W25" s="71"/>
      <c r="X25" s="71"/>
      <c r="Y25" s="71"/>
      <c r="Z25" s="71"/>
      <c r="AA25" s="9"/>
      <c r="AB25" s="65">
        <f t="shared" ref="AB25:AB28" si="6">+AA25/SUM($D$72:$D$76)</f>
        <v>0</v>
      </c>
    </row>
    <row r="26" spans="2:28" ht="15.75" x14ac:dyDescent="0.25">
      <c r="B26" s="9">
        <v>1</v>
      </c>
      <c r="C26" s="10" t="s">
        <v>24</v>
      </c>
      <c r="D26" s="9">
        <v>6</v>
      </c>
      <c r="E26" s="71"/>
      <c r="F26" s="71"/>
      <c r="G26" s="71"/>
      <c r="H26" s="11"/>
      <c r="I26" s="71"/>
      <c r="J26" s="11"/>
      <c r="K26" s="9">
        <v>6</v>
      </c>
      <c r="L26" s="11">
        <f>+K26/SUM($D$72:$D$76)</f>
        <v>0.24</v>
      </c>
      <c r="M26" s="9">
        <v>6</v>
      </c>
      <c r="N26" s="11">
        <f>+K26/(SUM(D24:D28))</f>
        <v>0.24</v>
      </c>
      <c r="O26" s="71"/>
      <c r="P26" s="71"/>
      <c r="Q26" s="71"/>
      <c r="R26" s="71"/>
      <c r="S26" s="71"/>
      <c r="T26" s="71"/>
      <c r="U26" s="11"/>
      <c r="V26" s="71"/>
      <c r="W26" s="71"/>
      <c r="X26" s="71"/>
      <c r="Y26" s="71"/>
      <c r="Z26" s="71"/>
      <c r="AA26" s="9"/>
      <c r="AB26" s="65">
        <f t="shared" si="6"/>
        <v>0</v>
      </c>
    </row>
    <row r="27" spans="2:28" ht="15.75" x14ac:dyDescent="0.25">
      <c r="B27" s="9">
        <v>1</v>
      </c>
      <c r="C27" s="10" t="s">
        <v>25</v>
      </c>
      <c r="D27" s="9">
        <v>6</v>
      </c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9"/>
      <c r="AB27" s="65">
        <f t="shared" si="6"/>
        <v>0</v>
      </c>
    </row>
    <row r="28" spans="2:28" ht="15.75" x14ac:dyDescent="0.25">
      <c r="B28" s="9">
        <v>1</v>
      </c>
      <c r="C28" s="10" t="s">
        <v>26</v>
      </c>
      <c r="D28" s="9">
        <v>2</v>
      </c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9"/>
      <c r="AB28" s="65">
        <f t="shared" si="6"/>
        <v>0</v>
      </c>
    </row>
    <row r="29" spans="2:28" ht="15.75" customHeight="1" x14ac:dyDescent="0.25">
      <c r="B29" s="83" t="s">
        <v>29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</row>
    <row r="30" spans="2:28" ht="15.75" x14ac:dyDescent="0.25">
      <c r="B30" s="9">
        <v>1</v>
      </c>
      <c r="C30" s="10" t="s">
        <v>22</v>
      </c>
      <c r="D30" s="9">
        <v>5</v>
      </c>
      <c r="E30" s="71"/>
      <c r="F30" s="71"/>
      <c r="G30" s="71"/>
      <c r="H30" s="11"/>
      <c r="I30" s="71"/>
      <c r="J30" s="71"/>
      <c r="K30" s="71"/>
      <c r="L30" s="71"/>
      <c r="M30" s="71"/>
      <c r="N30" s="71"/>
      <c r="O30" s="71"/>
      <c r="P30" s="11"/>
      <c r="Q30" s="71"/>
      <c r="R30" s="71"/>
      <c r="S30" s="71"/>
      <c r="T30" s="71"/>
      <c r="U30" s="71"/>
      <c r="V30" s="71"/>
      <c r="W30" s="71"/>
      <c r="X30" s="11"/>
      <c r="Y30" s="71"/>
      <c r="Z30" s="71"/>
      <c r="AA30" s="9"/>
      <c r="AB30" s="65">
        <f>+AA30/SUM($D$72:$D$76)</f>
        <v>0</v>
      </c>
    </row>
    <row r="31" spans="2:28" ht="15.75" x14ac:dyDescent="0.25">
      <c r="B31" s="9">
        <v>1</v>
      </c>
      <c r="C31" s="10" t="s">
        <v>23</v>
      </c>
      <c r="D31" s="9">
        <v>6</v>
      </c>
      <c r="E31" s="71"/>
      <c r="F31" s="71"/>
      <c r="G31" s="71"/>
      <c r="H31" s="11"/>
      <c r="I31" s="71"/>
      <c r="J31" s="71"/>
      <c r="K31" s="71"/>
      <c r="L31" s="71"/>
      <c r="M31" s="71"/>
      <c r="N31" s="71"/>
      <c r="O31" s="71"/>
      <c r="P31" s="71"/>
      <c r="Q31" s="71"/>
      <c r="R31" s="11"/>
      <c r="S31" s="71"/>
      <c r="T31" s="71"/>
      <c r="U31" s="71"/>
      <c r="V31" s="71"/>
      <c r="W31" s="71"/>
      <c r="X31" s="71"/>
      <c r="Y31" s="71"/>
      <c r="Z31" s="71"/>
      <c r="AA31" s="9"/>
      <c r="AB31" s="65">
        <f t="shared" ref="AB31:AB34" si="7">+AA31/SUM($D$72:$D$76)</f>
        <v>0</v>
      </c>
    </row>
    <row r="32" spans="2:28" ht="15.75" x14ac:dyDescent="0.25">
      <c r="B32" s="9">
        <v>1</v>
      </c>
      <c r="C32" s="10" t="s">
        <v>24</v>
      </c>
      <c r="D32" s="9">
        <v>6</v>
      </c>
      <c r="E32" s="71"/>
      <c r="F32" s="71"/>
      <c r="G32" s="71"/>
      <c r="H32" s="11"/>
      <c r="I32" s="71"/>
      <c r="J32" s="11"/>
      <c r="K32" s="71"/>
      <c r="L32" s="11"/>
      <c r="M32" s="71"/>
      <c r="N32" s="11"/>
      <c r="O32" s="71"/>
      <c r="P32" s="71"/>
      <c r="Q32" s="71"/>
      <c r="R32" s="71"/>
      <c r="S32" s="71"/>
      <c r="T32" s="11"/>
      <c r="U32" s="71"/>
      <c r="V32" s="71"/>
      <c r="W32" s="71"/>
      <c r="X32" s="71"/>
      <c r="Y32" s="71"/>
      <c r="Z32" s="71"/>
      <c r="AA32" s="9"/>
      <c r="AB32" s="65">
        <f t="shared" si="7"/>
        <v>0</v>
      </c>
    </row>
    <row r="33" spans="2:28" ht="15.75" x14ac:dyDescent="0.25">
      <c r="B33" s="9">
        <v>1</v>
      </c>
      <c r="C33" s="10" t="s">
        <v>25</v>
      </c>
      <c r="D33" s="9">
        <v>6</v>
      </c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9"/>
      <c r="AB33" s="65">
        <f t="shared" si="7"/>
        <v>0</v>
      </c>
    </row>
    <row r="34" spans="2:28" ht="15.75" x14ac:dyDescent="0.25">
      <c r="B34" s="9">
        <v>1</v>
      </c>
      <c r="C34" s="10" t="s">
        <v>26</v>
      </c>
      <c r="D34" s="9">
        <v>2</v>
      </c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9"/>
      <c r="AB34" s="65">
        <f t="shared" si="7"/>
        <v>0</v>
      </c>
    </row>
    <row r="35" spans="2:28" ht="15.75" customHeight="1" x14ac:dyDescent="0.25">
      <c r="B35" s="83" t="s">
        <v>30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</row>
    <row r="36" spans="2:28" ht="15.75" x14ac:dyDescent="0.25">
      <c r="B36" s="9">
        <v>1</v>
      </c>
      <c r="C36" s="10" t="s">
        <v>22</v>
      </c>
      <c r="D36" s="9">
        <v>5</v>
      </c>
      <c r="E36" s="71"/>
      <c r="F36" s="71"/>
      <c r="G36" s="71"/>
      <c r="H36" s="11"/>
      <c r="I36" s="71"/>
      <c r="J36" s="71"/>
      <c r="K36" s="71"/>
      <c r="L36" s="71"/>
      <c r="M36" s="71"/>
      <c r="N36" s="71"/>
      <c r="O36" s="71"/>
      <c r="P36" s="11"/>
      <c r="Q36" s="71"/>
      <c r="R36" s="71"/>
      <c r="S36" s="71"/>
      <c r="T36" s="71"/>
      <c r="U36" s="71"/>
      <c r="V36" s="71"/>
      <c r="W36" s="71"/>
      <c r="X36" s="11"/>
      <c r="Y36" s="71"/>
      <c r="Z36" s="71"/>
      <c r="AA36" s="9"/>
      <c r="AB36" s="65">
        <f>+AA36/SUM($D$72:$D$76)</f>
        <v>0</v>
      </c>
    </row>
    <row r="37" spans="2:28" ht="15.75" x14ac:dyDescent="0.25">
      <c r="B37" s="9">
        <v>1</v>
      </c>
      <c r="C37" s="10" t="s">
        <v>23</v>
      </c>
      <c r="D37" s="9">
        <v>6</v>
      </c>
      <c r="E37" s="71"/>
      <c r="F37" s="71"/>
      <c r="G37" s="71"/>
      <c r="H37" s="11"/>
      <c r="I37" s="71"/>
      <c r="J37" s="71"/>
      <c r="K37" s="71"/>
      <c r="L37" s="71"/>
      <c r="M37" s="71"/>
      <c r="N37" s="71"/>
      <c r="O37" s="71"/>
      <c r="P37" s="71"/>
      <c r="Q37" s="71"/>
      <c r="R37" s="11"/>
      <c r="S37" s="71"/>
      <c r="T37" s="71"/>
      <c r="U37" s="71"/>
      <c r="V37" s="71"/>
      <c r="W37" s="71"/>
      <c r="X37" s="71"/>
      <c r="Y37" s="71"/>
      <c r="Z37" s="71"/>
      <c r="AA37" s="9"/>
      <c r="AB37" s="65">
        <f t="shared" ref="AB37:AB40" si="8">+AA37/SUM($D$72:$D$76)</f>
        <v>0</v>
      </c>
    </row>
    <row r="38" spans="2:28" ht="15.75" x14ac:dyDescent="0.25">
      <c r="B38" s="9">
        <v>1</v>
      </c>
      <c r="C38" s="10" t="s">
        <v>24</v>
      </c>
      <c r="D38" s="9">
        <v>6</v>
      </c>
      <c r="E38" s="71"/>
      <c r="F38" s="71"/>
      <c r="G38" s="71"/>
      <c r="H38" s="11"/>
      <c r="I38" s="71"/>
      <c r="J38" s="11"/>
      <c r="K38" s="71"/>
      <c r="L38" s="11"/>
      <c r="M38" s="71"/>
      <c r="N38" s="11"/>
      <c r="O38" s="71"/>
      <c r="P38" s="71"/>
      <c r="Q38" s="71"/>
      <c r="R38" s="71"/>
      <c r="S38" s="71"/>
      <c r="T38" s="11"/>
      <c r="U38" s="71"/>
      <c r="V38" s="71"/>
      <c r="W38" s="71"/>
      <c r="X38" s="71"/>
      <c r="Y38" s="71"/>
      <c r="Z38" s="71"/>
      <c r="AA38" s="9"/>
      <c r="AB38" s="65">
        <f t="shared" si="8"/>
        <v>0</v>
      </c>
    </row>
    <row r="39" spans="2:28" ht="15.75" x14ac:dyDescent="0.25">
      <c r="B39" s="9">
        <v>1</v>
      </c>
      <c r="C39" s="10" t="s">
        <v>25</v>
      </c>
      <c r="D39" s="9">
        <v>6</v>
      </c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9"/>
      <c r="AB39" s="65">
        <f t="shared" si="8"/>
        <v>0</v>
      </c>
    </row>
    <row r="40" spans="2:28" ht="15.75" x14ac:dyDescent="0.25">
      <c r="B40" s="9">
        <v>1</v>
      </c>
      <c r="C40" s="10" t="s">
        <v>26</v>
      </c>
      <c r="D40" s="9">
        <v>2</v>
      </c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9"/>
      <c r="AB40" s="65">
        <f t="shared" si="8"/>
        <v>0</v>
      </c>
    </row>
    <row r="41" spans="2:28" ht="15.75" customHeight="1" x14ac:dyDescent="0.25">
      <c r="B41" s="83" t="s">
        <v>31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</row>
    <row r="42" spans="2:28" ht="15.75" x14ac:dyDescent="0.25">
      <c r="B42" s="9">
        <v>1</v>
      </c>
      <c r="C42" s="10" t="s">
        <v>22</v>
      </c>
      <c r="D42" s="9">
        <v>5</v>
      </c>
      <c r="E42" s="71"/>
      <c r="F42" s="71"/>
      <c r="G42" s="71"/>
      <c r="H42" s="11"/>
      <c r="I42" s="71"/>
      <c r="J42" s="71"/>
      <c r="K42" s="71"/>
      <c r="L42" s="71"/>
      <c r="M42" s="71"/>
      <c r="N42" s="71"/>
      <c r="O42" s="71"/>
      <c r="P42" s="11"/>
      <c r="Q42" s="71"/>
      <c r="R42" s="71"/>
      <c r="S42" s="71"/>
      <c r="T42" s="71"/>
      <c r="U42" s="71"/>
      <c r="V42" s="71"/>
      <c r="W42" s="71"/>
      <c r="X42" s="11"/>
      <c r="Y42" s="71"/>
      <c r="Z42" s="71"/>
      <c r="AA42" s="9"/>
      <c r="AB42" s="65">
        <f>+AA42/SUM($D$72:$D$76)</f>
        <v>0</v>
      </c>
    </row>
    <row r="43" spans="2:28" ht="15.75" x14ac:dyDescent="0.25">
      <c r="B43" s="9">
        <v>1</v>
      </c>
      <c r="C43" s="10" t="s">
        <v>23</v>
      </c>
      <c r="D43" s="9">
        <v>6</v>
      </c>
      <c r="E43" s="71"/>
      <c r="F43" s="71"/>
      <c r="G43" s="71"/>
      <c r="H43" s="11"/>
      <c r="I43" s="71"/>
      <c r="J43" s="71"/>
      <c r="K43" s="71"/>
      <c r="L43" s="71"/>
      <c r="M43" s="71"/>
      <c r="N43" s="71"/>
      <c r="O43" s="71"/>
      <c r="P43" s="71"/>
      <c r="Q43" s="71"/>
      <c r="R43" s="11"/>
      <c r="S43" s="71"/>
      <c r="T43" s="71"/>
      <c r="U43" s="71"/>
      <c r="V43" s="71"/>
      <c r="W43" s="71"/>
      <c r="X43" s="71"/>
      <c r="Y43" s="71"/>
      <c r="Z43" s="71"/>
      <c r="AA43" s="9"/>
      <c r="AB43" s="65">
        <f t="shared" ref="AB43:AB46" si="9">+AA43/SUM($D$72:$D$76)</f>
        <v>0</v>
      </c>
    </row>
    <row r="44" spans="2:28" ht="15.75" x14ac:dyDescent="0.25">
      <c r="B44" s="9">
        <v>1</v>
      </c>
      <c r="C44" s="10" t="s">
        <v>24</v>
      </c>
      <c r="D44" s="9">
        <v>6</v>
      </c>
      <c r="E44" s="71"/>
      <c r="F44" s="71"/>
      <c r="G44" s="71"/>
      <c r="H44" s="11"/>
      <c r="I44" s="71"/>
      <c r="J44" s="11"/>
      <c r="K44" s="71"/>
      <c r="L44" s="11"/>
      <c r="M44" s="71"/>
      <c r="N44" s="11"/>
      <c r="O44" s="71"/>
      <c r="P44" s="71"/>
      <c r="Q44" s="71"/>
      <c r="R44" s="71"/>
      <c r="S44" s="71"/>
      <c r="T44" s="11"/>
      <c r="U44" s="71"/>
      <c r="V44" s="71"/>
      <c r="W44" s="71"/>
      <c r="X44" s="71"/>
      <c r="Y44" s="71"/>
      <c r="Z44" s="71"/>
      <c r="AA44" s="9"/>
      <c r="AB44" s="65">
        <f t="shared" si="9"/>
        <v>0</v>
      </c>
    </row>
    <row r="45" spans="2:28" ht="15.75" x14ac:dyDescent="0.25">
      <c r="B45" s="9">
        <v>1</v>
      </c>
      <c r="C45" s="10" t="s">
        <v>25</v>
      </c>
      <c r="D45" s="9">
        <v>6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9"/>
      <c r="AB45" s="65">
        <f t="shared" si="9"/>
        <v>0</v>
      </c>
    </row>
    <row r="46" spans="2:28" ht="15.75" x14ac:dyDescent="0.25">
      <c r="B46" s="9">
        <v>1</v>
      </c>
      <c r="C46" s="10" t="s">
        <v>26</v>
      </c>
      <c r="D46" s="9">
        <v>2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9"/>
      <c r="AB46" s="65">
        <f t="shared" si="9"/>
        <v>0</v>
      </c>
    </row>
    <row r="47" spans="2:28" ht="15.75" customHeight="1" x14ac:dyDescent="0.25">
      <c r="B47" s="83" t="s">
        <v>32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</row>
    <row r="48" spans="2:28" ht="15.75" x14ac:dyDescent="0.25">
      <c r="B48" s="9">
        <v>1</v>
      </c>
      <c r="C48" s="10" t="s">
        <v>22</v>
      </c>
      <c r="D48" s="9">
        <v>5</v>
      </c>
      <c r="E48" s="71"/>
      <c r="F48" s="71"/>
      <c r="G48" s="71"/>
      <c r="H48" s="11"/>
      <c r="I48" s="71"/>
      <c r="J48" s="71"/>
      <c r="K48" s="71"/>
      <c r="L48" s="71"/>
      <c r="M48" s="71"/>
      <c r="N48" s="71"/>
      <c r="O48" s="71"/>
      <c r="P48" s="11"/>
      <c r="Q48" s="71"/>
      <c r="R48" s="71"/>
      <c r="S48" s="71"/>
      <c r="T48" s="71"/>
      <c r="U48" s="71"/>
      <c r="V48" s="71"/>
      <c r="W48" s="71"/>
      <c r="X48" s="11"/>
      <c r="Y48" s="71"/>
      <c r="Z48" s="71"/>
      <c r="AA48" s="9"/>
      <c r="AB48" s="65">
        <f>+AA48/SUM($D$72:$D$76)</f>
        <v>0</v>
      </c>
    </row>
    <row r="49" spans="2:28" ht="15.75" x14ac:dyDescent="0.25">
      <c r="B49" s="9">
        <v>1</v>
      </c>
      <c r="C49" s="10" t="s">
        <v>23</v>
      </c>
      <c r="D49" s="9">
        <v>6</v>
      </c>
      <c r="E49" s="71"/>
      <c r="F49" s="71"/>
      <c r="G49" s="71"/>
      <c r="H49" s="11"/>
      <c r="I49" s="71"/>
      <c r="J49" s="71"/>
      <c r="K49" s="71"/>
      <c r="L49" s="71"/>
      <c r="M49" s="71"/>
      <c r="N49" s="71"/>
      <c r="O49" s="71"/>
      <c r="P49" s="71"/>
      <c r="Q49" s="71"/>
      <c r="R49" s="11"/>
      <c r="S49" s="71"/>
      <c r="T49" s="71"/>
      <c r="U49" s="71"/>
      <c r="V49" s="71"/>
      <c r="W49" s="71"/>
      <c r="X49" s="71"/>
      <c r="Y49" s="71"/>
      <c r="Z49" s="71"/>
      <c r="AA49" s="9"/>
      <c r="AB49" s="65">
        <f t="shared" ref="AB49:AB52" si="10">+AA49/SUM($D$72:$D$76)</f>
        <v>0</v>
      </c>
    </row>
    <row r="50" spans="2:28" ht="15.75" x14ac:dyDescent="0.25">
      <c r="B50" s="9">
        <v>1</v>
      </c>
      <c r="C50" s="10" t="s">
        <v>24</v>
      </c>
      <c r="D50" s="9">
        <v>6</v>
      </c>
      <c r="E50" s="71"/>
      <c r="F50" s="71"/>
      <c r="G50" s="71"/>
      <c r="H50" s="11"/>
      <c r="I50" s="71"/>
      <c r="J50" s="11"/>
      <c r="K50" s="71"/>
      <c r="L50" s="11"/>
      <c r="M50" s="71"/>
      <c r="N50" s="11"/>
      <c r="O50" s="71"/>
      <c r="P50" s="71"/>
      <c r="Q50" s="71"/>
      <c r="R50" s="71"/>
      <c r="S50" s="71"/>
      <c r="T50" s="11"/>
      <c r="U50" s="71"/>
      <c r="V50" s="71"/>
      <c r="W50" s="71"/>
      <c r="X50" s="71"/>
      <c r="Y50" s="71"/>
      <c r="Z50" s="71"/>
      <c r="AA50" s="9"/>
      <c r="AB50" s="65">
        <f t="shared" si="10"/>
        <v>0</v>
      </c>
    </row>
    <row r="51" spans="2:28" ht="15.75" x14ac:dyDescent="0.25">
      <c r="B51" s="9">
        <v>1</v>
      </c>
      <c r="C51" s="10" t="s">
        <v>25</v>
      </c>
      <c r="D51" s="9">
        <v>6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9"/>
      <c r="AB51" s="65">
        <f t="shared" si="10"/>
        <v>0</v>
      </c>
    </row>
    <row r="52" spans="2:28" ht="15.75" x14ac:dyDescent="0.25">
      <c r="B52" s="9">
        <v>1</v>
      </c>
      <c r="C52" s="10" t="s">
        <v>26</v>
      </c>
      <c r="D52" s="9">
        <v>2</v>
      </c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9"/>
      <c r="AB52" s="65">
        <f t="shared" si="10"/>
        <v>0</v>
      </c>
    </row>
    <row r="53" spans="2:28" ht="15.75" customHeight="1" x14ac:dyDescent="0.25">
      <c r="B53" s="83" t="s">
        <v>33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</row>
    <row r="54" spans="2:28" ht="15.75" x14ac:dyDescent="0.25">
      <c r="B54" s="9">
        <v>1</v>
      </c>
      <c r="C54" s="10" t="s">
        <v>22</v>
      </c>
      <c r="D54" s="9">
        <v>5</v>
      </c>
      <c r="E54" s="71"/>
      <c r="F54" s="71"/>
      <c r="G54" s="71"/>
      <c r="H54" s="11"/>
      <c r="I54" s="71"/>
      <c r="J54" s="71"/>
      <c r="K54" s="71"/>
      <c r="L54" s="71"/>
      <c r="M54" s="71"/>
      <c r="N54" s="71"/>
      <c r="O54" s="71"/>
      <c r="P54" s="11"/>
      <c r="Q54" s="71"/>
      <c r="R54" s="71"/>
      <c r="S54" s="71"/>
      <c r="T54" s="71"/>
      <c r="U54" s="71"/>
      <c r="V54" s="71"/>
      <c r="W54" s="71"/>
      <c r="X54" s="11"/>
      <c r="Y54" s="71"/>
      <c r="Z54" s="71"/>
      <c r="AA54" s="9"/>
      <c r="AB54" s="65">
        <f>+AA54/SUM($D$72:$D$76)</f>
        <v>0</v>
      </c>
    </row>
    <row r="55" spans="2:28" ht="15.75" x14ac:dyDescent="0.25">
      <c r="B55" s="9">
        <v>1</v>
      </c>
      <c r="C55" s="10" t="s">
        <v>23</v>
      </c>
      <c r="D55" s="9">
        <v>6</v>
      </c>
      <c r="E55" s="71"/>
      <c r="F55" s="71"/>
      <c r="G55" s="71"/>
      <c r="H55" s="11"/>
      <c r="I55" s="71"/>
      <c r="J55" s="71"/>
      <c r="K55" s="71"/>
      <c r="L55" s="71"/>
      <c r="M55" s="71"/>
      <c r="N55" s="71"/>
      <c r="O55" s="71"/>
      <c r="P55" s="71"/>
      <c r="Q55" s="71"/>
      <c r="R55" s="11"/>
      <c r="S55" s="71"/>
      <c r="T55" s="71"/>
      <c r="U55" s="71"/>
      <c r="V55" s="71"/>
      <c r="W55" s="71"/>
      <c r="X55" s="71"/>
      <c r="Y55" s="71"/>
      <c r="Z55" s="71"/>
      <c r="AA55" s="9"/>
      <c r="AB55" s="65">
        <f t="shared" ref="AB55:AB58" si="11">+AA55/SUM($D$72:$D$76)</f>
        <v>0</v>
      </c>
    </row>
    <row r="56" spans="2:28" ht="15.75" x14ac:dyDescent="0.25">
      <c r="B56" s="9">
        <v>1</v>
      </c>
      <c r="C56" s="10" t="s">
        <v>24</v>
      </c>
      <c r="D56" s="9">
        <v>6</v>
      </c>
      <c r="E56" s="71"/>
      <c r="F56" s="71"/>
      <c r="G56" s="71"/>
      <c r="H56" s="11"/>
      <c r="I56" s="71"/>
      <c r="J56" s="11"/>
      <c r="K56" s="71"/>
      <c r="L56" s="11"/>
      <c r="M56" s="71"/>
      <c r="N56" s="11"/>
      <c r="O56" s="71"/>
      <c r="P56" s="71"/>
      <c r="Q56" s="71"/>
      <c r="R56" s="71"/>
      <c r="S56" s="71"/>
      <c r="T56" s="11"/>
      <c r="U56" s="71"/>
      <c r="V56" s="71"/>
      <c r="W56" s="71"/>
      <c r="X56" s="71"/>
      <c r="Y56" s="71"/>
      <c r="Z56" s="71"/>
      <c r="AA56" s="9"/>
      <c r="AB56" s="65">
        <f t="shared" si="11"/>
        <v>0</v>
      </c>
    </row>
    <row r="57" spans="2:28" ht="15.75" x14ac:dyDescent="0.25">
      <c r="B57" s="9">
        <v>1</v>
      </c>
      <c r="C57" s="10" t="s">
        <v>25</v>
      </c>
      <c r="D57" s="9">
        <v>6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9"/>
      <c r="AB57" s="65">
        <f t="shared" si="11"/>
        <v>0</v>
      </c>
    </row>
    <row r="58" spans="2:28" ht="15.75" x14ac:dyDescent="0.25">
      <c r="B58" s="9">
        <v>1</v>
      </c>
      <c r="C58" s="10" t="s">
        <v>26</v>
      </c>
      <c r="D58" s="9">
        <v>2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9"/>
      <c r="AB58" s="65">
        <f t="shared" si="11"/>
        <v>0</v>
      </c>
    </row>
    <row r="59" spans="2:28" ht="15.75" customHeight="1" x14ac:dyDescent="0.25">
      <c r="B59" s="83" t="s">
        <v>34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</row>
    <row r="60" spans="2:28" ht="15.75" x14ac:dyDescent="0.25">
      <c r="B60" s="9">
        <v>1</v>
      </c>
      <c r="C60" s="10" t="s">
        <v>22</v>
      </c>
      <c r="D60" s="9">
        <v>5</v>
      </c>
      <c r="E60" s="71"/>
      <c r="F60" s="71"/>
      <c r="G60" s="71"/>
      <c r="H60" s="11"/>
      <c r="I60" s="71"/>
      <c r="J60" s="71"/>
      <c r="K60" s="71"/>
      <c r="L60" s="71"/>
      <c r="M60" s="71"/>
      <c r="N60" s="71"/>
      <c r="O60" s="71"/>
      <c r="P60" s="11"/>
      <c r="Q60" s="71"/>
      <c r="R60" s="71"/>
      <c r="S60" s="71"/>
      <c r="T60" s="71"/>
      <c r="U60" s="71"/>
      <c r="V60" s="71"/>
      <c r="W60" s="71"/>
      <c r="X60" s="11"/>
      <c r="Y60" s="71"/>
      <c r="Z60" s="71"/>
      <c r="AA60" s="9"/>
      <c r="AB60" s="65">
        <f>+AA60/SUM($D$72:$D$76)</f>
        <v>0</v>
      </c>
    </row>
    <row r="61" spans="2:28" ht="15.75" x14ac:dyDescent="0.25">
      <c r="B61" s="9">
        <v>1</v>
      </c>
      <c r="C61" s="10" t="s">
        <v>23</v>
      </c>
      <c r="D61" s="9">
        <v>6</v>
      </c>
      <c r="E61" s="71"/>
      <c r="F61" s="71"/>
      <c r="G61" s="71"/>
      <c r="H61" s="11"/>
      <c r="I61" s="71"/>
      <c r="J61" s="71"/>
      <c r="K61" s="71"/>
      <c r="L61" s="71"/>
      <c r="M61" s="71"/>
      <c r="N61" s="71"/>
      <c r="O61" s="71"/>
      <c r="P61" s="71"/>
      <c r="Q61" s="71"/>
      <c r="R61" s="11"/>
      <c r="S61" s="71"/>
      <c r="T61" s="71"/>
      <c r="U61" s="71"/>
      <c r="V61" s="71"/>
      <c r="W61" s="71"/>
      <c r="X61" s="71"/>
      <c r="Y61" s="71"/>
      <c r="Z61" s="71"/>
      <c r="AA61" s="9"/>
      <c r="AB61" s="65">
        <f t="shared" ref="AB61:AB64" si="12">+AA61/SUM($D$72:$D$76)</f>
        <v>0</v>
      </c>
    </row>
    <row r="62" spans="2:28" ht="15.75" x14ac:dyDescent="0.25">
      <c r="B62" s="9">
        <v>1</v>
      </c>
      <c r="C62" s="10" t="s">
        <v>24</v>
      </c>
      <c r="D62" s="9">
        <v>6</v>
      </c>
      <c r="E62" s="71"/>
      <c r="F62" s="71"/>
      <c r="G62" s="71"/>
      <c r="H62" s="11"/>
      <c r="I62" s="71"/>
      <c r="J62" s="11"/>
      <c r="K62" s="71"/>
      <c r="L62" s="11"/>
      <c r="M62" s="71"/>
      <c r="N62" s="11"/>
      <c r="O62" s="71"/>
      <c r="P62" s="71"/>
      <c r="Q62" s="71"/>
      <c r="R62" s="71"/>
      <c r="S62" s="71"/>
      <c r="T62" s="11"/>
      <c r="U62" s="71"/>
      <c r="V62" s="71"/>
      <c r="W62" s="71"/>
      <c r="X62" s="71"/>
      <c r="Y62" s="71"/>
      <c r="Z62" s="71"/>
      <c r="AA62" s="9"/>
      <c r="AB62" s="65">
        <f t="shared" si="12"/>
        <v>0</v>
      </c>
    </row>
    <row r="63" spans="2:28" ht="15.75" x14ac:dyDescent="0.25">
      <c r="B63" s="9">
        <v>1</v>
      </c>
      <c r="C63" s="10" t="s">
        <v>25</v>
      </c>
      <c r="D63" s="9">
        <v>6</v>
      </c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9"/>
      <c r="AB63" s="65">
        <f t="shared" si="12"/>
        <v>0</v>
      </c>
    </row>
    <row r="64" spans="2:28" ht="15.75" x14ac:dyDescent="0.25">
      <c r="B64" s="9">
        <v>1</v>
      </c>
      <c r="C64" s="10" t="s">
        <v>26</v>
      </c>
      <c r="D64" s="9">
        <v>2</v>
      </c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9"/>
      <c r="AB64" s="65">
        <f t="shared" si="12"/>
        <v>0</v>
      </c>
    </row>
    <row r="65" spans="2:32" ht="15.75" customHeight="1" x14ac:dyDescent="0.25">
      <c r="B65" s="83" t="s">
        <v>35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</row>
    <row r="66" spans="2:32" ht="15.75" x14ac:dyDescent="0.25">
      <c r="B66" s="9">
        <v>1</v>
      </c>
      <c r="C66" s="10" t="s">
        <v>22</v>
      </c>
      <c r="D66" s="9">
        <v>5</v>
      </c>
      <c r="E66" s="71"/>
      <c r="F66" s="71"/>
      <c r="G66" s="71"/>
      <c r="H66" s="11"/>
      <c r="I66" s="71"/>
      <c r="J66" s="71"/>
      <c r="K66" s="71"/>
      <c r="L66" s="71"/>
      <c r="M66" s="71"/>
      <c r="N66" s="71"/>
      <c r="O66" s="71"/>
      <c r="P66" s="11"/>
      <c r="Q66" s="71"/>
      <c r="R66" s="71"/>
      <c r="S66" s="71"/>
      <c r="T66" s="71"/>
      <c r="U66" s="71"/>
      <c r="V66" s="71"/>
      <c r="W66" s="71"/>
      <c r="X66" s="11"/>
      <c r="Y66" s="71"/>
      <c r="Z66" s="71"/>
      <c r="AA66" s="9"/>
      <c r="AB66" s="65">
        <f>+AA66/SUM($D$72:$D$76)</f>
        <v>0</v>
      </c>
    </row>
    <row r="67" spans="2:32" ht="15.75" x14ac:dyDescent="0.25">
      <c r="B67" s="9">
        <v>1</v>
      </c>
      <c r="C67" s="10" t="s">
        <v>23</v>
      </c>
      <c r="D67" s="9">
        <v>6</v>
      </c>
      <c r="E67" s="71"/>
      <c r="F67" s="71"/>
      <c r="G67" s="71"/>
      <c r="H67" s="11"/>
      <c r="I67" s="71"/>
      <c r="J67" s="71"/>
      <c r="K67" s="71"/>
      <c r="L67" s="71"/>
      <c r="M67" s="71"/>
      <c r="N67" s="71"/>
      <c r="O67" s="71"/>
      <c r="P67" s="71"/>
      <c r="Q67" s="71"/>
      <c r="R67" s="11"/>
      <c r="S67" s="71"/>
      <c r="T67" s="71"/>
      <c r="U67" s="71"/>
      <c r="V67" s="71"/>
      <c r="W67" s="71"/>
      <c r="X67" s="71"/>
      <c r="Y67" s="71"/>
      <c r="Z67" s="71"/>
      <c r="AA67" s="9"/>
      <c r="AB67" s="65">
        <f t="shared" ref="AB67:AB70" si="13">+AA67/SUM($D$72:$D$76)</f>
        <v>0</v>
      </c>
    </row>
    <row r="68" spans="2:32" ht="15.75" x14ac:dyDescent="0.25">
      <c r="B68" s="9">
        <v>1</v>
      </c>
      <c r="C68" s="10" t="s">
        <v>24</v>
      </c>
      <c r="D68" s="9">
        <v>6</v>
      </c>
      <c r="E68" s="71"/>
      <c r="F68" s="71"/>
      <c r="G68" s="71"/>
      <c r="H68" s="11"/>
      <c r="I68" s="71"/>
      <c r="J68" s="11"/>
      <c r="K68" s="71"/>
      <c r="L68" s="11"/>
      <c r="M68" s="71"/>
      <c r="N68" s="11"/>
      <c r="O68" s="71"/>
      <c r="P68" s="71"/>
      <c r="Q68" s="71"/>
      <c r="R68" s="71"/>
      <c r="S68" s="71"/>
      <c r="T68" s="11"/>
      <c r="U68" s="71"/>
      <c r="V68" s="71"/>
      <c r="W68" s="71"/>
      <c r="X68" s="71"/>
      <c r="Y68" s="71"/>
      <c r="Z68" s="71"/>
      <c r="AA68" s="9"/>
      <c r="AB68" s="65">
        <f t="shared" si="13"/>
        <v>0</v>
      </c>
    </row>
    <row r="69" spans="2:32" ht="15.75" x14ac:dyDescent="0.25">
      <c r="B69" s="9">
        <v>1</v>
      </c>
      <c r="C69" s="10" t="s">
        <v>25</v>
      </c>
      <c r="D69" s="9">
        <v>6</v>
      </c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9"/>
      <c r="AB69" s="65">
        <f t="shared" si="13"/>
        <v>0</v>
      </c>
    </row>
    <row r="70" spans="2:32" ht="15.75" x14ac:dyDescent="0.25">
      <c r="B70" s="9">
        <v>1</v>
      </c>
      <c r="C70" s="10" t="s">
        <v>26</v>
      </c>
      <c r="D70" s="9">
        <v>2</v>
      </c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9"/>
      <c r="AB70" s="65">
        <f t="shared" si="13"/>
        <v>0</v>
      </c>
    </row>
    <row r="71" spans="2:32" ht="15.75" customHeight="1" x14ac:dyDescent="0.25">
      <c r="B71" s="83" t="s">
        <v>36</v>
      </c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</row>
    <row r="72" spans="2:32" ht="15.75" x14ac:dyDescent="0.25">
      <c r="B72" s="9">
        <v>1</v>
      </c>
      <c r="C72" s="10" t="s">
        <v>22</v>
      </c>
      <c r="D72" s="9">
        <v>5</v>
      </c>
      <c r="E72" s="9"/>
      <c r="F72" s="11"/>
      <c r="G72" s="9">
        <v>5</v>
      </c>
      <c r="H72" s="11">
        <f>+G72/SUM($D$12:$D$16)</f>
        <v>0.2</v>
      </c>
      <c r="I72" s="9"/>
      <c r="J72" s="71"/>
      <c r="K72" s="71"/>
      <c r="L72" s="71"/>
      <c r="M72" s="9">
        <v>5</v>
      </c>
      <c r="N72" s="11">
        <f>+M72/(SUM($D$72:$D$76))</f>
        <v>0.2</v>
      </c>
      <c r="O72" s="9"/>
      <c r="P72" s="11">
        <f>+O72/(SUM($D$72:$D$76))</f>
        <v>0</v>
      </c>
      <c r="Q72" s="71"/>
      <c r="R72" s="71"/>
      <c r="S72" s="71">
        <v>5</v>
      </c>
      <c r="T72" s="11">
        <f>+S72/(SUM($D$72:$D$76))</f>
        <v>0.2</v>
      </c>
      <c r="U72" s="71">
        <v>5</v>
      </c>
      <c r="V72" s="11">
        <f>+U72/(SUM($D$72:$D$76))</f>
        <v>0.2</v>
      </c>
      <c r="W72" s="71"/>
      <c r="X72" s="11"/>
      <c r="Y72" s="71"/>
      <c r="Z72" s="71"/>
      <c r="AA72" s="9"/>
      <c r="AB72" s="65">
        <f>+AA72/SUM($D$72:$D$76)</f>
        <v>0</v>
      </c>
    </row>
    <row r="73" spans="2:32" ht="15.75" x14ac:dyDescent="0.25">
      <c r="B73" s="9">
        <v>1</v>
      </c>
      <c r="C73" s="10" t="s">
        <v>23</v>
      </c>
      <c r="D73" s="9">
        <v>6</v>
      </c>
      <c r="E73" s="9"/>
      <c r="F73" s="11"/>
      <c r="G73" s="9">
        <v>6</v>
      </c>
      <c r="H73" s="11">
        <f t="shared" ref="H73:H76" si="14">+G73/SUM($D$12:$D$16)</f>
        <v>0.24</v>
      </c>
      <c r="I73" s="9">
        <v>6</v>
      </c>
      <c r="J73" s="11">
        <f>+I73/SUM($D$72:$D$76)</f>
        <v>0.24</v>
      </c>
      <c r="K73" s="71"/>
      <c r="L73" s="71"/>
      <c r="M73" s="9">
        <v>6</v>
      </c>
      <c r="N73" s="11">
        <f t="shared" ref="N73:N76" si="15">+M73/(SUM($D$72:$D$76))</f>
        <v>0.24</v>
      </c>
      <c r="O73" s="9"/>
      <c r="P73" s="11">
        <f t="shared" ref="P73:P76" si="16">+O73/(SUM($D$72:$D$76))</f>
        <v>0</v>
      </c>
      <c r="Q73" s="71"/>
      <c r="R73" s="11"/>
      <c r="S73" s="71">
        <v>6</v>
      </c>
      <c r="T73" s="11">
        <f>+S73/(SUM($D$72:$D$76))</f>
        <v>0.24</v>
      </c>
      <c r="U73" s="71">
        <v>6</v>
      </c>
      <c r="V73" s="11">
        <f>+U73/(SUM($D$72:$D$76))</f>
        <v>0.24</v>
      </c>
      <c r="W73" s="71"/>
      <c r="X73" s="71"/>
      <c r="Y73" s="71"/>
      <c r="Z73" s="71"/>
      <c r="AA73" s="9"/>
      <c r="AB73" s="65">
        <f t="shared" ref="AB73:AB76" si="17">+AA73/SUM($D$72:$D$76)</f>
        <v>0</v>
      </c>
    </row>
    <row r="74" spans="2:32" ht="15.75" x14ac:dyDescent="0.25">
      <c r="B74" s="9">
        <v>1</v>
      </c>
      <c r="C74" s="10" t="s">
        <v>24</v>
      </c>
      <c r="D74" s="9">
        <v>6</v>
      </c>
      <c r="E74" s="9"/>
      <c r="F74" s="11"/>
      <c r="G74" s="9">
        <v>6</v>
      </c>
      <c r="H74" s="11">
        <f t="shared" si="14"/>
        <v>0.24</v>
      </c>
      <c r="I74" s="9">
        <v>6</v>
      </c>
      <c r="J74" s="11">
        <f t="shared" ref="J74:J75" si="18">+I74/SUM($D$72:$D$76)</f>
        <v>0.24</v>
      </c>
      <c r="K74" s="9"/>
      <c r="L74" s="11"/>
      <c r="M74" s="9">
        <v>6</v>
      </c>
      <c r="N74" s="11">
        <f t="shared" si="15"/>
        <v>0.24</v>
      </c>
      <c r="O74" s="9">
        <v>6</v>
      </c>
      <c r="P74" s="11">
        <f>+O74/(SUM($D$72:$D$76))</f>
        <v>0.24</v>
      </c>
      <c r="Q74" s="71">
        <v>6</v>
      </c>
      <c r="R74" s="11">
        <f>+Q74/(SUM($D$72:$D$76))</f>
        <v>0.24</v>
      </c>
      <c r="S74" s="71">
        <v>6</v>
      </c>
      <c r="T74" s="11">
        <f>+S74/(SUM($D$72:$D$76))</f>
        <v>0.24</v>
      </c>
      <c r="U74" s="71">
        <v>6</v>
      </c>
      <c r="V74" s="11">
        <f>+U74/(SUM($D$72:$D$76))</f>
        <v>0.24</v>
      </c>
      <c r="W74" s="71"/>
      <c r="X74" s="71"/>
      <c r="Y74" s="71"/>
      <c r="Z74" s="71"/>
      <c r="AA74" s="9"/>
      <c r="AB74" s="65">
        <f t="shared" si="17"/>
        <v>0</v>
      </c>
    </row>
    <row r="75" spans="2:32" ht="15.75" x14ac:dyDescent="0.25">
      <c r="B75" s="9">
        <v>1</v>
      </c>
      <c r="C75" s="10" t="s">
        <v>25</v>
      </c>
      <c r="D75" s="9">
        <v>6</v>
      </c>
      <c r="E75" s="9"/>
      <c r="F75" s="11"/>
      <c r="G75" s="9">
        <v>6</v>
      </c>
      <c r="H75" s="11">
        <f t="shared" si="14"/>
        <v>0.24</v>
      </c>
      <c r="I75" s="9">
        <v>6</v>
      </c>
      <c r="J75" s="11">
        <f t="shared" si="18"/>
        <v>0.24</v>
      </c>
      <c r="K75" s="9">
        <v>6</v>
      </c>
      <c r="L75" s="11">
        <f>+K75/SUM($D$72:$D$76)</f>
        <v>0.24</v>
      </c>
      <c r="M75" s="9">
        <v>6</v>
      </c>
      <c r="N75" s="11">
        <f t="shared" si="15"/>
        <v>0.24</v>
      </c>
      <c r="O75" s="9"/>
      <c r="P75" s="11">
        <f t="shared" si="16"/>
        <v>0</v>
      </c>
      <c r="Q75" s="71">
        <v>6</v>
      </c>
      <c r="R75" s="11">
        <f t="shared" ref="R75:R76" si="19">+Q75/(SUM($D$72:$D$76))</f>
        <v>0.24</v>
      </c>
      <c r="S75" s="71">
        <v>0</v>
      </c>
      <c r="T75" s="11">
        <f t="shared" ref="T75:T76" si="20">+S75/(SUM($D$72:$D$76))</f>
        <v>0</v>
      </c>
      <c r="U75" s="71">
        <v>6</v>
      </c>
      <c r="V75" s="11">
        <f t="shared" ref="V75:V76" si="21">+U75/(SUM($D$72:$D$76))</f>
        <v>0.24</v>
      </c>
      <c r="W75" s="71"/>
      <c r="X75" s="71"/>
      <c r="Y75" s="71"/>
      <c r="Z75" s="71"/>
      <c r="AA75" s="9"/>
      <c r="AB75" s="65">
        <f t="shared" si="17"/>
        <v>0</v>
      </c>
    </row>
    <row r="76" spans="2:32" ht="15.75" x14ac:dyDescent="0.25">
      <c r="B76" s="9">
        <v>1</v>
      </c>
      <c r="C76" s="10" t="s">
        <v>26</v>
      </c>
      <c r="D76" s="9">
        <v>2</v>
      </c>
      <c r="E76" s="9"/>
      <c r="F76" s="11"/>
      <c r="G76" s="9">
        <v>2</v>
      </c>
      <c r="H76" s="11">
        <f t="shared" si="14"/>
        <v>0.08</v>
      </c>
      <c r="I76" s="9"/>
      <c r="J76" s="71"/>
      <c r="K76" s="71"/>
      <c r="L76" s="71"/>
      <c r="M76" s="9">
        <v>2</v>
      </c>
      <c r="N76" s="11">
        <f t="shared" si="15"/>
        <v>0.08</v>
      </c>
      <c r="O76" s="9"/>
      <c r="P76" s="11">
        <f t="shared" si="16"/>
        <v>0</v>
      </c>
      <c r="Q76" s="71">
        <v>2</v>
      </c>
      <c r="R76" s="11">
        <f t="shared" si="19"/>
        <v>0.08</v>
      </c>
      <c r="S76" s="71">
        <v>0</v>
      </c>
      <c r="T76" s="11">
        <f t="shared" si="20"/>
        <v>0</v>
      </c>
      <c r="U76" s="71">
        <v>0</v>
      </c>
      <c r="V76" s="11">
        <f t="shared" si="21"/>
        <v>0</v>
      </c>
      <c r="W76" s="71"/>
      <c r="X76" s="71"/>
      <c r="Y76" s="71"/>
      <c r="Z76" s="71"/>
      <c r="AA76" s="9"/>
      <c r="AB76" s="65">
        <f t="shared" si="17"/>
        <v>0</v>
      </c>
    </row>
    <row r="77" spans="2:32" ht="15.75" x14ac:dyDescent="0.25">
      <c r="B77" s="13"/>
      <c r="C77" s="1"/>
      <c r="D77" s="71">
        <f t="shared" ref="D77:AB77" si="22">SUM(D12:D76)</f>
        <v>275</v>
      </c>
      <c r="E77" s="14">
        <f t="shared" si="22"/>
        <v>25</v>
      </c>
      <c r="F77" s="15">
        <f t="shared" si="22"/>
        <v>0.99999999999999989</v>
      </c>
      <c r="G77" s="14">
        <f t="shared" si="22"/>
        <v>33</v>
      </c>
      <c r="H77" s="15">
        <f t="shared" si="22"/>
        <v>1.32</v>
      </c>
      <c r="I77" s="14">
        <f t="shared" si="22"/>
        <v>18</v>
      </c>
      <c r="J77" s="15">
        <f t="shared" si="22"/>
        <v>0.72</v>
      </c>
      <c r="K77" s="14">
        <f t="shared" si="22"/>
        <v>12</v>
      </c>
      <c r="L77" s="15">
        <f t="shared" si="22"/>
        <v>0.48</v>
      </c>
      <c r="M77" s="14">
        <f t="shared" si="22"/>
        <v>31</v>
      </c>
      <c r="N77" s="15">
        <f t="shared" si="22"/>
        <v>1.24</v>
      </c>
      <c r="O77" s="14">
        <f t="shared" si="22"/>
        <v>6</v>
      </c>
      <c r="P77" s="15">
        <f t="shared" si="22"/>
        <v>0.24</v>
      </c>
      <c r="Q77" s="14">
        <f t="shared" si="22"/>
        <v>14</v>
      </c>
      <c r="R77" s="15">
        <f t="shared" si="22"/>
        <v>0.55999999999999994</v>
      </c>
      <c r="S77" s="14">
        <f t="shared" si="22"/>
        <v>17</v>
      </c>
      <c r="T77" s="15">
        <f t="shared" si="22"/>
        <v>0.67999999999999994</v>
      </c>
      <c r="U77" s="14">
        <f t="shared" si="22"/>
        <v>23</v>
      </c>
      <c r="V77" s="15">
        <f t="shared" si="22"/>
        <v>0.91999999999999993</v>
      </c>
      <c r="W77" s="14">
        <f t="shared" si="22"/>
        <v>0</v>
      </c>
      <c r="X77" s="15">
        <f t="shared" si="22"/>
        <v>0</v>
      </c>
      <c r="Y77" s="14">
        <f t="shared" si="22"/>
        <v>0</v>
      </c>
      <c r="Z77" s="15">
        <f t="shared" si="22"/>
        <v>0</v>
      </c>
      <c r="AA77" s="14">
        <f>SUM(AA17:AA76)</f>
        <v>0</v>
      </c>
      <c r="AB77" s="15">
        <f t="shared" si="22"/>
        <v>0</v>
      </c>
    </row>
    <row r="78" spans="2:32" s="20" customFormat="1" ht="15.75" x14ac:dyDescent="0.25">
      <c r="B78" s="16"/>
      <c r="C78" s="17"/>
      <c r="D78" s="69"/>
      <c r="E78" s="18"/>
      <c r="F78" s="6"/>
      <c r="G78" s="18"/>
      <c r="H78" s="6"/>
      <c r="I78" s="18"/>
      <c r="J78" s="6"/>
      <c r="K78" s="18"/>
      <c r="L78" s="6"/>
      <c r="M78" s="18"/>
      <c r="N78" s="6"/>
      <c r="O78" s="18"/>
      <c r="P78" s="6"/>
      <c r="Q78" s="18"/>
      <c r="R78" s="6"/>
      <c r="S78" s="18"/>
      <c r="T78" s="6"/>
      <c r="U78" s="18"/>
      <c r="V78" s="6"/>
      <c r="W78" s="18"/>
      <c r="X78" s="6"/>
      <c r="Y78" s="18"/>
      <c r="Z78" s="6"/>
      <c r="AA78" s="18"/>
      <c r="AB78" s="6"/>
      <c r="AC78" s="19"/>
      <c r="AF78" s="63"/>
    </row>
    <row r="79" spans="2:32" s="20" customFormat="1" ht="16.5" thickBot="1" x14ac:dyDescent="0.3">
      <c r="B79" s="16"/>
      <c r="C79" s="17"/>
      <c r="D79" s="69"/>
      <c r="E79" s="18"/>
      <c r="F79" s="6"/>
      <c r="G79" s="18"/>
      <c r="H79" s="6"/>
      <c r="I79" s="18"/>
      <c r="J79" s="6"/>
      <c r="K79" s="18"/>
      <c r="L79" s="6"/>
      <c r="M79" s="18"/>
      <c r="N79" s="6"/>
      <c r="O79" s="18"/>
      <c r="P79" s="6"/>
      <c r="Q79" s="18"/>
      <c r="R79" s="6"/>
      <c r="S79" s="18"/>
      <c r="T79" s="6"/>
      <c r="U79" s="18"/>
      <c r="V79" s="6"/>
      <c r="W79" s="18"/>
      <c r="X79" s="6"/>
      <c r="Y79" s="18"/>
      <c r="Z79" s="6"/>
      <c r="AA79" s="18"/>
      <c r="AB79" s="6"/>
      <c r="AC79" s="19"/>
      <c r="AF79" s="63"/>
    </row>
    <row r="80" spans="2:32" s="20" customFormat="1" ht="39" customHeight="1" x14ac:dyDescent="0.25">
      <c r="B80" s="16"/>
      <c r="C80" s="80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2"/>
      <c r="AF80" s="63"/>
    </row>
    <row r="81" spans="2:32" s="20" customFormat="1" ht="21" x14ac:dyDescent="0.35">
      <c r="B81" s="16"/>
      <c r="C81" s="85" t="s">
        <v>37</v>
      </c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7"/>
      <c r="AF81" s="63"/>
    </row>
    <row r="82" spans="2:32" s="20" customFormat="1" ht="21" x14ac:dyDescent="0.35">
      <c r="B82" s="16"/>
      <c r="C82" s="85" t="s">
        <v>38</v>
      </c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7"/>
      <c r="AF82" s="63"/>
    </row>
    <row r="83" spans="2:32" s="20" customFormat="1" ht="21" x14ac:dyDescent="0.35">
      <c r="B83" s="16"/>
      <c r="C83" s="85" t="s">
        <v>39</v>
      </c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7"/>
      <c r="AF83" s="63"/>
    </row>
    <row r="84" spans="2:32" s="20" customFormat="1" ht="21" x14ac:dyDescent="0.35">
      <c r="B84" s="16"/>
      <c r="C84" s="88" t="s">
        <v>80</v>
      </c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90"/>
      <c r="AF84" s="63"/>
    </row>
    <row r="85" spans="2:32" s="20" customFormat="1" ht="15.75" x14ac:dyDescent="0.25">
      <c r="B85" s="16"/>
      <c r="C85" s="68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70"/>
      <c r="AF85" s="63"/>
    </row>
    <row r="86" spans="2:32" s="20" customFormat="1" ht="15.75" x14ac:dyDescent="0.25">
      <c r="B86" s="16"/>
      <c r="C86" s="91" t="s">
        <v>40</v>
      </c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92"/>
      <c r="AF86" s="63"/>
    </row>
    <row r="87" spans="2:32" s="20" customFormat="1" ht="15.75" x14ac:dyDescent="0.25">
      <c r="B87" s="16"/>
      <c r="C87" s="91" t="s">
        <v>41</v>
      </c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92"/>
      <c r="AF87" s="63"/>
    </row>
    <row r="88" spans="2:32" s="26" customFormat="1" ht="25.5" customHeight="1" x14ac:dyDescent="0.25">
      <c r="B88" s="16"/>
      <c r="C88" s="93" t="s">
        <v>41</v>
      </c>
      <c r="D88" s="93"/>
      <c r="E88" s="21" t="s">
        <v>4</v>
      </c>
      <c r="F88" s="22" t="s">
        <v>42</v>
      </c>
      <c r="G88" s="21" t="s">
        <v>43</v>
      </c>
      <c r="H88" s="22" t="s">
        <v>44</v>
      </c>
      <c r="I88" s="21" t="s">
        <v>45</v>
      </c>
      <c r="J88" s="22" t="s">
        <v>46</v>
      </c>
      <c r="K88" s="21" t="s">
        <v>47</v>
      </c>
      <c r="L88" s="22" t="s">
        <v>48</v>
      </c>
      <c r="M88" s="21" t="s">
        <v>49</v>
      </c>
      <c r="N88" s="22" t="s">
        <v>50</v>
      </c>
      <c r="O88" s="21" t="s">
        <v>51</v>
      </c>
      <c r="P88" s="22" t="s">
        <v>52</v>
      </c>
      <c r="Q88" s="23" t="s">
        <v>53</v>
      </c>
      <c r="R88" s="6"/>
      <c r="S88" s="18"/>
      <c r="T88" s="6"/>
      <c r="U88" s="18"/>
      <c r="V88" s="6"/>
      <c r="W88" s="18"/>
      <c r="X88" s="6"/>
      <c r="Y88" s="18"/>
      <c r="Z88" s="6"/>
      <c r="AA88" s="18"/>
      <c r="AB88" s="6"/>
      <c r="AC88" s="24"/>
      <c r="AD88" s="25"/>
      <c r="AF88" s="64"/>
    </row>
    <row r="89" spans="2:32" s="20" customFormat="1" ht="29.25" customHeight="1" x14ac:dyDescent="0.25">
      <c r="B89" s="16"/>
      <c r="C89" s="84" t="str">
        <f>+B10</f>
        <v>6.1.1 BANDERAS DOMINICANA</v>
      </c>
      <c r="D89" s="84"/>
      <c r="E89" s="27">
        <f>+SUM(E12:E16)</f>
        <v>25</v>
      </c>
      <c r="F89" s="27">
        <f>+SUM(G12:G16)</f>
        <v>8</v>
      </c>
      <c r="G89" s="27">
        <f>+SUM(I12:I16)</f>
        <v>0</v>
      </c>
      <c r="H89" s="27">
        <f>+SUM(K12:K16)</f>
        <v>0</v>
      </c>
      <c r="I89" s="27">
        <f>+SUM($M$12:$M$16)</f>
        <v>0</v>
      </c>
      <c r="J89" s="27">
        <f>+SUM(O12:O16)</f>
        <v>0</v>
      </c>
      <c r="K89" s="27">
        <f>+SUM(Q12:Q16)</f>
        <v>0</v>
      </c>
      <c r="L89" s="27">
        <f>+SUM(S12:S16)</f>
        <v>0</v>
      </c>
      <c r="M89" s="27">
        <f>+SUM(U12:U16)</f>
        <v>0</v>
      </c>
      <c r="N89" s="27">
        <f>+SUM(W12:W16)</f>
        <v>0</v>
      </c>
      <c r="O89" s="27">
        <f>+SUM(Y12:Y16)</f>
        <v>0</v>
      </c>
      <c r="P89" s="27">
        <f>+SUM(AA72:AA76)</f>
        <v>0</v>
      </c>
      <c r="Q89" s="28">
        <f t="shared" ref="Q89:Q96" si="23">SUM(E89:P89)</f>
        <v>33</v>
      </c>
      <c r="R89" s="6"/>
      <c r="S89" s="18"/>
      <c r="T89" s="6"/>
      <c r="U89" s="18"/>
      <c r="V89" s="6"/>
      <c r="W89" s="18"/>
      <c r="X89" s="6"/>
      <c r="Y89" s="18"/>
      <c r="Z89" s="6"/>
      <c r="AA89" s="18"/>
      <c r="AB89" s="6"/>
      <c r="AC89" s="19"/>
      <c r="AD89" s="29"/>
      <c r="AF89" s="63"/>
    </row>
    <row r="90" spans="2:32" s="20" customFormat="1" ht="29.25" customHeight="1" x14ac:dyDescent="0.25">
      <c r="B90" s="16"/>
      <c r="C90" s="94" t="str">
        <f>+B17</f>
        <v>6.1.2 CONSTRUCCION Y MANTENIMIENTO DE MONUMENTOS</v>
      </c>
      <c r="D90" s="94"/>
      <c r="E90" s="30">
        <f>+SUM(E18:E22)</f>
        <v>0</v>
      </c>
      <c r="F90" s="30">
        <f>+SUM(G18:G22)</f>
        <v>0</v>
      </c>
      <c r="G90" s="30">
        <f>+SUM(I18:I22)</f>
        <v>0</v>
      </c>
      <c r="H90" s="30">
        <f>+SUM(K18:K22)</f>
        <v>0</v>
      </c>
      <c r="I90" s="30">
        <f>+SUM($M$18:$M$22)</f>
        <v>0</v>
      </c>
      <c r="J90" s="30">
        <f>+SUM(O18:O22)</f>
        <v>0</v>
      </c>
      <c r="K90" s="30">
        <f>+SUM(Q18:Q22)</f>
        <v>0</v>
      </c>
      <c r="L90" s="30">
        <f>+SUM(S18:S22)</f>
        <v>0</v>
      </c>
      <c r="M90" s="30">
        <f>+SUM(U18:U22)</f>
        <v>0</v>
      </c>
      <c r="N90" s="30">
        <f>+SUM(W18:W22)</f>
        <v>0</v>
      </c>
      <c r="O90" s="30">
        <f>+SUM(Y18:Y22)</f>
        <v>0</v>
      </c>
      <c r="P90" s="30">
        <f>+SUM(AA18:AA22)</f>
        <v>0</v>
      </c>
      <c r="Q90" s="31">
        <f t="shared" si="23"/>
        <v>0</v>
      </c>
      <c r="R90" s="6"/>
      <c r="S90" s="18"/>
      <c r="T90" s="6"/>
      <c r="U90" s="18"/>
      <c r="V90" s="6"/>
      <c r="W90" s="18"/>
      <c r="X90" s="6"/>
      <c r="Y90" s="18"/>
      <c r="Z90" s="6"/>
      <c r="AA90" s="18"/>
      <c r="AB90" s="6"/>
      <c r="AC90" s="19"/>
      <c r="AD90" s="29"/>
      <c r="AF90" s="63"/>
    </row>
    <row r="91" spans="2:32" s="20" customFormat="1" ht="29.25" customHeight="1" x14ac:dyDescent="0.25">
      <c r="B91" s="16"/>
      <c r="C91" s="94" t="str">
        <f>+_Hlk66269772</f>
        <v>6.1.3 INCENTIVAR LA EDUCACION, LA CULTURA, EL ARTE Y EL DEPORTE EN LA JUVENTUD FRONTERIZA</v>
      </c>
      <c r="D91" s="94"/>
      <c r="E91" s="30">
        <f>+SUM(E24:E28)</f>
        <v>0</v>
      </c>
      <c r="F91" s="30">
        <f>+SUM(G24:G28)</f>
        <v>0</v>
      </c>
      <c r="G91" s="30">
        <f>+SUM(I24:I28)</f>
        <v>0</v>
      </c>
      <c r="H91" s="30">
        <f>+SUM(K25:K28)</f>
        <v>6</v>
      </c>
      <c r="I91" s="30">
        <f>+SUM(M25:M28)</f>
        <v>6</v>
      </c>
      <c r="J91" s="30">
        <f>+SUM(O24:O28)</f>
        <v>0</v>
      </c>
      <c r="K91" s="30">
        <f>+SUM(Q24:Q28)</f>
        <v>0</v>
      </c>
      <c r="L91" s="30">
        <f>+SUM(S24:S28)</f>
        <v>0</v>
      </c>
      <c r="M91" s="30">
        <f>+SUM(U24:U28)</f>
        <v>0</v>
      </c>
      <c r="N91" s="30">
        <f>+SUM(W24:W28)</f>
        <v>0</v>
      </c>
      <c r="O91" s="30">
        <f>+SUM(Y24:Y28)</f>
        <v>0</v>
      </c>
      <c r="P91" s="30">
        <f>+SUM(AA24:AA28)</f>
        <v>0</v>
      </c>
      <c r="Q91" s="31">
        <f t="shared" si="23"/>
        <v>12</v>
      </c>
      <c r="R91" s="6"/>
      <c r="S91" s="18"/>
      <c r="T91" s="6"/>
      <c r="U91" s="18"/>
      <c r="V91" s="6"/>
      <c r="W91" s="18"/>
      <c r="X91" s="6"/>
      <c r="Y91" s="18"/>
      <c r="Z91" s="6"/>
      <c r="AA91" s="18"/>
      <c r="AB91" s="6"/>
      <c r="AC91" s="19"/>
      <c r="AD91" s="29"/>
      <c r="AF91" s="63"/>
    </row>
    <row r="92" spans="2:32" s="20" customFormat="1" ht="29.25" customHeight="1" x14ac:dyDescent="0.25">
      <c r="B92" s="16"/>
      <c r="C92" s="84" t="str">
        <f>+B29</f>
        <v>6.1.4 EXPO FRONTERA DOMINICANA.</v>
      </c>
      <c r="D92" s="84"/>
      <c r="E92" s="27">
        <f>+SUM(E30:E34)</f>
        <v>0</v>
      </c>
      <c r="F92" s="27">
        <f>+SUM(G30:G34)</f>
        <v>0</v>
      </c>
      <c r="G92" s="27">
        <f>+SUM(I30:I34)</f>
        <v>0</v>
      </c>
      <c r="H92" s="27">
        <f>+SUM(K30:K34)</f>
        <v>0</v>
      </c>
      <c r="I92" s="27">
        <f>+SUM(M30:M34)</f>
        <v>0</v>
      </c>
      <c r="J92" s="27">
        <f>+SUM(O30:O34)</f>
        <v>0</v>
      </c>
      <c r="K92" s="27">
        <f>+SUM(Q30:Q34)</f>
        <v>0</v>
      </c>
      <c r="L92" s="27">
        <f>+SUM(S30:S34)</f>
        <v>0</v>
      </c>
      <c r="M92" s="27">
        <f>+SUM(U30:U34)</f>
        <v>0</v>
      </c>
      <c r="N92" s="27">
        <f>+SUM(W30:W34)</f>
        <v>0</v>
      </c>
      <c r="O92" s="27">
        <f>+SUM(Y30:Y34)</f>
        <v>0</v>
      </c>
      <c r="P92" s="27">
        <f>+SUM(AA30:AA34)</f>
        <v>0</v>
      </c>
      <c r="Q92" s="28">
        <f t="shared" si="23"/>
        <v>0</v>
      </c>
      <c r="R92" s="6"/>
      <c r="S92" s="18"/>
      <c r="T92" s="6"/>
      <c r="U92" s="18"/>
      <c r="V92" s="6"/>
      <c r="W92" s="18"/>
      <c r="X92" s="6"/>
      <c r="Y92" s="18"/>
      <c r="Z92" s="6"/>
      <c r="AA92" s="18"/>
      <c r="AB92" s="6"/>
      <c r="AC92" s="19"/>
      <c r="AD92" s="29"/>
      <c r="AF92" s="63"/>
    </row>
    <row r="93" spans="2:32" s="20" customFormat="1" ht="29.25" customHeight="1" x14ac:dyDescent="0.25">
      <c r="B93" s="16"/>
      <c r="C93" s="84" t="str">
        <f>+B35</f>
        <v>6.1.5 PREMIO CENTINELA DE LA FRONTERA, GENERAL ANTONIO DUVERGE.</v>
      </c>
      <c r="D93" s="84"/>
      <c r="E93" s="27">
        <f>+SUM(E36:E40)</f>
        <v>0</v>
      </c>
      <c r="F93" s="27">
        <f>+SUM(G36:G40)</f>
        <v>0</v>
      </c>
      <c r="G93" s="27">
        <f>+SUM(I36:I40)</f>
        <v>0</v>
      </c>
      <c r="H93" s="27">
        <f>+SUM(K36:K40)</f>
        <v>0</v>
      </c>
      <c r="I93" s="27">
        <f>+SUM(M36:M40)</f>
        <v>0</v>
      </c>
      <c r="J93" s="27">
        <f>+SUM(O36:O40)</f>
        <v>0</v>
      </c>
      <c r="K93" s="27">
        <f>+SUM(Q36:Q40)</f>
        <v>0</v>
      </c>
      <c r="L93" s="27">
        <f>+SUM(S36:S40)</f>
        <v>0</v>
      </c>
      <c r="M93" s="27">
        <f>+SUM(U36:U40)</f>
        <v>0</v>
      </c>
      <c r="N93" s="27">
        <f>+SUM(W36:W40)</f>
        <v>0</v>
      </c>
      <c r="O93" s="27">
        <f>+SUM(Y36:Y40)</f>
        <v>0</v>
      </c>
      <c r="P93" s="27">
        <f>+SUM(AA36:AA40)</f>
        <v>0</v>
      </c>
      <c r="Q93" s="28">
        <f t="shared" si="23"/>
        <v>0</v>
      </c>
      <c r="R93" s="6"/>
      <c r="S93" s="18"/>
      <c r="T93" s="6"/>
      <c r="U93" s="18"/>
      <c r="V93" s="6"/>
      <c r="W93" s="18"/>
      <c r="X93" s="6"/>
      <c r="Y93" s="18"/>
      <c r="Z93" s="6"/>
      <c r="AA93" s="18"/>
      <c r="AB93" s="6"/>
      <c r="AC93" s="19"/>
      <c r="AD93" s="29"/>
      <c r="AF93" s="63"/>
    </row>
    <row r="94" spans="2:32" s="20" customFormat="1" ht="29.25" customHeight="1" x14ac:dyDescent="0.25">
      <c r="B94" s="16"/>
      <c r="C94" s="84" t="str">
        <f>+B41</f>
        <v>6.1.6 CONOCE LA FRONTERA.</v>
      </c>
      <c r="D94" s="84"/>
      <c r="E94" s="27">
        <f>+SUM(E42:E46)</f>
        <v>0</v>
      </c>
      <c r="F94" s="27">
        <f>+SUM(G42:G46)</f>
        <v>0</v>
      </c>
      <c r="G94" s="27">
        <f>+SUM(I42:I46)</f>
        <v>0</v>
      </c>
      <c r="H94" s="27">
        <f>+SUM(K42:K46)</f>
        <v>0</v>
      </c>
      <c r="I94" s="27">
        <f>+SUM(M42:M46)</f>
        <v>0</v>
      </c>
      <c r="J94" s="27">
        <f>+SUM(O42:O46)</f>
        <v>0</v>
      </c>
      <c r="K94" s="27">
        <f>+SUM(Q42:Q46)</f>
        <v>0</v>
      </c>
      <c r="L94" s="27">
        <f>+SUM(S42:S46)</f>
        <v>0</v>
      </c>
      <c r="M94" s="27">
        <f>+SUM(U42:U46)</f>
        <v>0</v>
      </c>
      <c r="N94" s="27">
        <f>+SUM(W42:W46)</f>
        <v>0</v>
      </c>
      <c r="O94" s="27">
        <f>+SUM(Y42:Y46)</f>
        <v>0</v>
      </c>
      <c r="P94" s="27">
        <f>+SUM(AA42:AA46)</f>
        <v>0</v>
      </c>
      <c r="Q94" s="28">
        <f t="shared" si="23"/>
        <v>0</v>
      </c>
      <c r="R94" s="6"/>
      <c r="S94" s="18"/>
      <c r="T94" s="6"/>
      <c r="U94" s="18"/>
      <c r="V94" s="6"/>
      <c r="W94" s="18"/>
      <c r="X94" s="6"/>
      <c r="Y94" s="18"/>
      <c r="Z94" s="6"/>
      <c r="AA94" s="18"/>
      <c r="AB94" s="6"/>
      <c r="AC94" s="19"/>
      <c r="AD94" s="29"/>
      <c r="AF94" s="63"/>
    </row>
    <row r="95" spans="2:32" s="20" customFormat="1" ht="29.25" customHeight="1" x14ac:dyDescent="0.25">
      <c r="B95" s="16"/>
      <c r="C95" s="84" t="str">
        <f>+B47</f>
        <v>6.1.7 APOYO A LA REHABILITACION DE CAMINOS VECINALES FRONTERIZOS.</v>
      </c>
      <c r="D95" s="84"/>
      <c r="E95" s="27">
        <f>+SUM(E48:E52)</f>
        <v>0</v>
      </c>
      <c r="F95" s="27">
        <f>+SUM(G48:G52)</f>
        <v>0</v>
      </c>
      <c r="G95" s="27">
        <f>+SUM(I48:I52)</f>
        <v>0</v>
      </c>
      <c r="H95" s="27">
        <f>+SUM(K48:K52)</f>
        <v>0</v>
      </c>
      <c r="I95" s="27">
        <f>+SUM(M48:M52)</f>
        <v>0</v>
      </c>
      <c r="J95" s="27">
        <f>+SUM(O48:O52)</f>
        <v>0</v>
      </c>
      <c r="K95" s="27">
        <f>+SUM(Q48:Q52)</f>
        <v>0</v>
      </c>
      <c r="L95" s="27">
        <f>+SUM(S48:S52)</f>
        <v>0</v>
      </c>
      <c r="M95" s="27">
        <f>+SUM(U48:U52)</f>
        <v>0</v>
      </c>
      <c r="N95" s="27">
        <f>+SUM(W48:W52)</f>
        <v>0</v>
      </c>
      <c r="O95" s="27">
        <f>+SUM(Y48:Y52)</f>
        <v>0</v>
      </c>
      <c r="P95" s="27">
        <f>+SUM(AA48:AA52)</f>
        <v>0</v>
      </c>
      <c r="Q95" s="28">
        <f t="shared" si="23"/>
        <v>0</v>
      </c>
      <c r="R95" s="6"/>
      <c r="S95" s="18"/>
      <c r="T95" s="6"/>
      <c r="U95" s="18"/>
      <c r="V95" s="6"/>
      <c r="W95" s="18"/>
      <c r="X95" s="6"/>
      <c r="Y95" s="18"/>
      <c r="Z95" s="6"/>
      <c r="AA95" s="18"/>
      <c r="AB95" s="6"/>
      <c r="AC95" s="19"/>
      <c r="AD95" s="29"/>
      <c r="AF95" s="63"/>
    </row>
    <row r="96" spans="2:32" s="20" customFormat="1" ht="29.25" customHeight="1" x14ac:dyDescent="0.25">
      <c r="B96" s="16"/>
      <c r="C96" s="84" t="str">
        <f>+B53</f>
        <v>6.1.8 APOYO TECNICOS A LAS COMUNIDADES FRONTERIZAS EN SU DIFERENTES ACTIVIDADES PRODUCTIVAS.</v>
      </c>
      <c r="D96" s="84"/>
      <c r="E96" s="27">
        <f>+SUM(E54:E58)</f>
        <v>0</v>
      </c>
      <c r="F96" s="27">
        <f>+SUM(G54:G58)</f>
        <v>0</v>
      </c>
      <c r="G96" s="27">
        <f>+SUM(I54:I58)</f>
        <v>0</v>
      </c>
      <c r="H96" s="27">
        <f>+SUM(K54:K58)</f>
        <v>0</v>
      </c>
      <c r="I96" s="27">
        <f>+SUM(M54:M58)</f>
        <v>0</v>
      </c>
      <c r="J96" s="27">
        <f>+SUM(O54:O58)</f>
        <v>0</v>
      </c>
      <c r="K96" s="27">
        <f>+SUM(Q54:Q58)</f>
        <v>0</v>
      </c>
      <c r="L96" s="27">
        <f>+SUM(S54:S58)</f>
        <v>0</v>
      </c>
      <c r="M96" s="27">
        <f>+SUM(U54:U58)</f>
        <v>0</v>
      </c>
      <c r="N96" s="27">
        <f>+SUM(W54:W58)</f>
        <v>0</v>
      </c>
      <c r="O96" s="27">
        <f>+SUM(Y54:Y58)</f>
        <v>0</v>
      </c>
      <c r="P96" s="27">
        <f>+SUM(AA54:AA58)</f>
        <v>0</v>
      </c>
      <c r="Q96" s="28">
        <f t="shared" si="23"/>
        <v>0</v>
      </c>
      <c r="R96" s="6"/>
      <c r="S96" s="18"/>
      <c r="T96" s="6"/>
      <c r="U96" s="18"/>
      <c r="V96" s="6"/>
      <c r="W96" s="18"/>
      <c r="X96" s="6"/>
      <c r="Y96" s="18"/>
      <c r="Z96" s="6"/>
      <c r="AA96" s="18"/>
      <c r="AB96" s="6"/>
      <c r="AC96" s="19"/>
      <c r="AD96" s="29"/>
      <c r="AF96" s="63"/>
    </row>
    <row r="97" spans="2:33" s="20" customFormat="1" ht="29.25" customHeight="1" x14ac:dyDescent="0.25">
      <c r="B97" s="16"/>
      <c r="C97" s="94" t="str">
        <f>+B59</f>
        <v>6.1.9 FORTALECIMIENTO DE MEDIOS DE VIDA PRODUCTIVOS COMUNITARIOS.</v>
      </c>
      <c r="D97" s="94"/>
      <c r="E97" s="30">
        <f>+SUM(E60:E64)</f>
        <v>0</v>
      </c>
      <c r="F97" s="30">
        <f>+SUM(G60:G64)</f>
        <v>0</v>
      </c>
      <c r="G97" s="30">
        <f>+SUM(I60:I64)</f>
        <v>0</v>
      </c>
      <c r="H97" s="30">
        <f>+SUM(K60:K64)</f>
        <v>0</v>
      </c>
      <c r="I97" s="30">
        <f>+SUM(M60:M64)</f>
        <v>0</v>
      </c>
      <c r="J97" s="30">
        <f>+SUM(O60:O64)</f>
        <v>0</v>
      </c>
      <c r="K97" s="30">
        <f>+SUM(Q60:Q64)</f>
        <v>0</v>
      </c>
      <c r="L97" s="30">
        <f>+SUM(S60:S64)</f>
        <v>0</v>
      </c>
      <c r="M97" s="30">
        <f>+SUM(U60:U64)</f>
        <v>0</v>
      </c>
      <c r="N97" s="30">
        <f>+SUM(W60:W64)</f>
        <v>0</v>
      </c>
      <c r="O97" s="30">
        <f>+SUM(Y60:Y64)</f>
        <v>0</v>
      </c>
      <c r="P97" s="30">
        <f>+SUM(AA60:AA64)</f>
        <v>0</v>
      </c>
      <c r="Q97" s="31">
        <f>SUM(E97:P97)</f>
        <v>0</v>
      </c>
      <c r="R97" s="6"/>
      <c r="S97" s="18"/>
      <c r="T97" s="6"/>
      <c r="U97" s="18"/>
      <c r="V97" s="6"/>
      <c r="W97" s="18"/>
      <c r="X97" s="6"/>
      <c r="Y97" s="18"/>
      <c r="Z97" s="6"/>
      <c r="AA97" s="18"/>
      <c r="AB97" s="6"/>
      <c r="AC97" s="19"/>
      <c r="AD97" s="29"/>
      <c r="AF97" s="63"/>
    </row>
    <row r="98" spans="2:33" s="20" customFormat="1" ht="29.25" customHeight="1" x14ac:dyDescent="0.25">
      <c r="B98" s="16"/>
      <c r="C98" s="94" t="str">
        <f>+B65</f>
        <v xml:space="preserve">6.1.10 PLAN DE REFORESTACION ZONA FRONTERIZA.  </v>
      </c>
      <c r="D98" s="94"/>
      <c r="E98" s="30">
        <f>+SUM(E66:E70)</f>
        <v>0</v>
      </c>
      <c r="F98" s="30">
        <f>+SUM(G66:G70)</f>
        <v>0</v>
      </c>
      <c r="G98" s="30">
        <f>+SUM(I66:I70)</f>
        <v>0</v>
      </c>
      <c r="H98" s="30">
        <f>+SUM(K66:K70)</f>
        <v>0</v>
      </c>
      <c r="I98" s="30">
        <f>+SUM(M66:M70)</f>
        <v>0</v>
      </c>
      <c r="J98" s="30">
        <f>+SUM(O66:O70)</f>
        <v>0</v>
      </c>
      <c r="K98" s="30">
        <f>+SUM(Q66:Q70)</f>
        <v>0</v>
      </c>
      <c r="L98" s="30">
        <f>+SUM(S66:S70)</f>
        <v>0</v>
      </c>
      <c r="M98" s="30">
        <f>+SUM(U66:U70)</f>
        <v>0</v>
      </c>
      <c r="N98" s="30">
        <f>+SUM(W66:W70)</f>
        <v>0</v>
      </c>
      <c r="O98" s="30">
        <f>+SUM(Y66:Y70)</f>
        <v>0</v>
      </c>
      <c r="P98" s="30">
        <f>+SUM(AA66:AA70)</f>
        <v>0</v>
      </c>
      <c r="Q98" s="31">
        <f t="shared" ref="Q98:Q99" si="24">SUM(E98:P98)</f>
        <v>0</v>
      </c>
      <c r="R98" s="6"/>
      <c r="S98" s="18"/>
      <c r="T98" s="6"/>
      <c r="U98" s="18"/>
      <c r="V98" s="6"/>
      <c r="W98" s="18"/>
      <c r="X98" s="6"/>
      <c r="Y98" s="18"/>
      <c r="Z98" s="6"/>
      <c r="AA98" s="18"/>
      <c r="AB98" s="6"/>
      <c r="AC98" s="19"/>
      <c r="AD98" s="29"/>
      <c r="AF98" s="63"/>
    </row>
    <row r="99" spans="2:33" s="20" customFormat="1" ht="29.25" customHeight="1" x14ac:dyDescent="0.25">
      <c r="B99" s="16"/>
      <c r="C99" s="94" t="str">
        <f>+B71</f>
        <v>6.1.11 ACTIVIDADES Y/O PROGRAMAS DE IMPACTOS REGIONALES CON INTERMEDIACIONES INSTITUCIONALES</v>
      </c>
      <c r="D99" s="94"/>
      <c r="E99" s="30">
        <f>+SUM(E72:E76)</f>
        <v>0</v>
      </c>
      <c r="F99" s="30">
        <f>+SUM(G72:G76)</f>
        <v>25</v>
      </c>
      <c r="G99" s="30">
        <f>+SUM(I72:I76)</f>
        <v>18</v>
      </c>
      <c r="H99" s="30">
        <f>+SUM(K72:K76)</f>
        <v>6</v>
      </c>
      <c r="I99" s="30">
        <f>+SUM(M72:M76)</f>
        <v>25</v>
      </c>
      <c r="J99" s="30">
        <f>+SUM(O72:O76)</f>
        <v>6</v>
      </c>
      <c r="K99" s="30">
        <f>+SUM(Q72:Q76)</f>
        <v>14</v>
      </c>
      <c r="L99" s="30">
        <f>+SUM(S72:S76)</f>
        <v>17</v>
      </c>
      <c r="M99" s="30">
        <f>+SUM(U72:U76)</f>
        <v>23</v>
      </c>
      <c r="N99" s="30">
        <f>+SUM(W72:W76)</f>
        <v>0</v>
      </c>
      <c r="O99" s="30">
        <f>+SUM(Y72:Y76)</f>
        <v>0</v>
      </c>
      <c r="P99" s="30">
        <f>+SUM(AA67:AA71)</f>
        <v>0</v>
      </c>
      <c r="Q99" s="31">
        <f t="shared" si="24"/>
        <v>134</v>
      </c>
      <c r="R99" s="6"/>
      <c r="S99" s="18"/>
      <c r="T99" s="6"/>
      <c r="U99" s="18"/>
      <c r="V99" s="6"/>
      <c r="W99" s="18"/>
      <c r="X99" s="6"/>
      <c r="Y99" s="18"/>
      <c r="Z99" s="6"/>
      <c r="AA99" s="18"/>
      <c r="AB99" s="6"/>
      <c r="AC99" s="19"/>
      <c r="AD99" s="29"/>
      <c r="AF99" s="63"/>
    </row>
    <row r="100" spans="2:33" s="20" customFormat="1" ht="16.5" thickBot="1" x14ac:dyDescent="0.3">
      <c r="B100" s="16"/>
      <c r="C100" s="32"/>
      <c r="D100" s="33"/>
      <c r="E100" s="34">
        <f>SUM(E89:E99)</f>
        <v>25</v>
      </c>
      <c r="F100" s="34">
        <f t="shared" ref="F100:J100" si="25">SUM(F89:F99)</f>
        <v>33</v>
      </c>
      <c r="G100" s="34">
        <f t="shared" si="25"/>
        <v>18</v>
      </c>
      <c r="H100" s="34">
        <f t="shared" si="25"/>
        <v>12</v>
      </c>
      <c r="I100" s="34">
        <f t="shared" si="25"/>
        <v>31</v>
      </c>
      <c r="J100" s="34">
        <f t="shared" si="25"/>
        <v>6</v>
      </c>
      <c r="K100" s="34">
        <f t="shared" ref="K100:Q100" si="26">SUM(K89:K99)</f>
        <v>14</v>
      </c>
      <c r="L100" s="34">
        <f t="shared" si="26"/>
        <v>17</v>
      </c>
      <c r="M100" s="34">
        <f t="shared" si="26"/>
        <v>23</v>
      </c>
      <c r="N100" s="34">
        <f t="shared" si="26"/>
        <v>0</v>
      </c>
      <c r="O100" s="34">
        <f t="shared" si="26"/>
        <v>0</v>
      </c>
      <c r="P100" s="34">
        <f t="shared" si="26"/>
        <v>0</v>
      </c>
      <c r="Q100" s="34">
        <f t="shared" si="26"/>
        <v>179</v>
      </c>
      <c r="R100" s="35"/>
      <c r="S100" s="36"/>
      <c r="T100" s="35"/>
      <c r="U100" s="36"/>
      <c r="V100" s="35"/>
      <c r="W100" s="36"/>
      <c r="X100" s="35"/>
      <c r="Y100" s="36"/>
      <c r="Z100" s="35"/>
      <c r="AA100" s="36"/>
      <c r="AB100" s="35"/>
      <c r="AC100" s="37"/>
      <c r="AD100" s="38"/>
      <c r="AF100" s="63"/>
    </row>
    <row r="101" spans="2:33" s="20" customFormat="1" ht="15.75" x14ac:dyDescent="0.25">
      <c r="B101" s="16"/>
      <c r="C101" s="17"/>
      <c r="D101" s="69"/>
      <c r="E101" s="18"/>
      <c r="F101" s="6"/>
      <c r="G101" s="18"/>
      <c r="H101" s="6"/>
      <c r="I101" s="18"/>
      <c r="J101" s="6"/>
      <c r="K101" s="18"/>
      <c r="L101" s="6"/>
      <c r="M101" s="18"/>
      <c r="N101" s="6"/>
      <c r="O101" s="18"/>
      <c r="P101" s="6"/>
      <c r="Q101" s="18"/>
      <c r="R101" s="6"/>
      <c r="S101" s="18"/>
      <c r="T101" s="6"/>
      <c r="U101" s="18"/>
      <c r="V101" s="6"/>
      <c r="W101" s="18"/>
      <c r="X101" s="6"/>
      <c r="Y101" s="18"/>
      <c r="Z101" s="6"/>
      <c r="AA101" s="18"/>
      <c r="AB101" s="6"/>
      <c r="AC101" s="19"/>
      <c r="AF101" s="63"/>
    </row>
    <row r="102" spans="2:33" ht="16.5" thickBot="1" x14ac:dyDescent="0.3">
      <c r="B102" s="13"/>
      <c r="C102" s="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11"/>
      <c r="AG102" s="71"/>
    </row>
    <row r="103" spans="2:33" ht="15.75" x14ac:dyDescent="0.25">
      <c r="B103" s="13"/>
      <c r="C103" s="39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1"/>
      <c r="AE103" s="71"/>
      <c r="AF103" s="11"/>
      <c r="AG103" s="71"/>
    </row>
    <row r="104" spans="2:33" ht="15.75" x14ac:dyDescent="0.25">
      <c r="B104" s="13"/>
      <c r="C104" s="42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2"/>
      <c r="AE104" s="71"/>
      <c r="AF104" s="11"/>
      <c r="AG104" s="71"/>
    </row>
    <row r="105" spans="2:33" ht="15.75" x14ac:dyDescent="0.25">
      <c r="B105" s="13"/>
      <c r="C105" s="42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2"/>
      <c r="AE105" s="71"/>
      <c r="AF105" s="11"/>
      <c r="AG105" s="71"/>
    </row>
    <row r="106" spans="2:33" ht="15.75" x14ac:dyDescent="0.25">
      <c r="B106" s="13"/>
      <c r="C106" s="42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2"/>
      <c r="AE106" s="71"/>
      <c r="AF106" s="11"/>
      <c r="AG106" s="71"/>
    </row>
    <row r="107" spans="2:33" ht="15.75" x14ac:dyDescent="0.25">
      <c r="B107" s="13"/>
      <c r="C107" s="42"/>
      <c r="D107" s="71"/>
      <c r="E107" s="71"/>
      <c r="F107" s="71"/>
      <c r="G107" s="69"/>
      <c r="H107" s="69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1"/>
      <c r="AD107" s="43"/>
    </row>
    <row r="108" spans="2:33" ht="15.75" x14ac:dyDescent="0.25">
      <c r="B108" s="13"/>
      <c r="C108" s="95" t="s">
        <v>37</v>
      </c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43"/>
    </row>
    <row r="109" spans="2:33" ht="15.75" x14ac:dyDescent="0.25">
      <c r="B109" s="13"/>
      <c r="C109" s="95" t="s">
        <v>54</v>
      </c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43"/>
    </row>
    <row r="110" spans="2:33" ht="21" x14ac:dyDescent="0.35">
      <c r="B110" s="13"/>
      <c r="C110" s="96" t="s">
        <v>55</v>
      </c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43"/>
    </row>
    <row r="111" spans="2:33" ht="21" x14ac:dyDescent="0.35">
      <c r="B111" s="13"/>
      <c r="C111" s="96" t="s">
        <v>82</v>
      </c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43"/>
    </row>
    <row r="112" spans="2:33" ht="23.25" x14ac:dyDescent="0.35">
      <c r="B112" s="13"/>
      <c r="C112" s="97" t="s">
        <v>56</v>
      </c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 t="s">
        <v>57</v>
      </c>
      <c r="AD112" s="43"/>
    </row>
    <row r="113" spans="2:31" ht="15.75" x14ac:dyDescent="0.25">
      <c r="B113" s="13"/>
      <c r="C113" s="99" t="s">
        <v>58</v>
      </c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1"/>
    </row>
    <row r="114" spans="2:31" ht="15.75" x14ac:dyDescent="0.25">
      <c r="B114" s="13"/>
      <c r="C114" s="44"/>
      <c r="D114" s="71"/>
      <c r="E114" s="75" t="s">
        <v>59</v>
      </c>
      <c r="F114" s="75"/>
      <c r="G114" s="74" t="s">
        <v>60</v>
      </c>
      <c r="H114" s="74"/>
      <c r="I114" s="75" t="s">
        <v>61</v>
      </c>
      <c r="J114" s="75"/>
      <c r="K114" s="74" t="s">
        <v>62</v>
      </c>
      <c r="L114" s="74"/>
      <c r="M114" s="75" t="s">
        <v>63</v>
      </c>
      <c r="N114" s="75"/>
      <c r="O114" s="74" t="s">
        <v>64</v>
      </c>
      <c r="P114" s="74"/>
      <c r="Q114" s="75" t="s">
        <v>65</v>
      </c>
      <c r="R114" s="75"/>
      <c r="S114" s="74" t="s">
        <v>66</v>
      </c>
      <c r="T114" s="74"/>
      <c r="U114" s="75" t="s">
        <v>67</v>
      </c>
      <c r="V114" s="75"/>
      <c r="W114" s="74" t="s">
        <v>50</v>
      </c>
      <c r="X114" s="74"/>
      <c r="Y114" s="75" t="s">
        <v>51</v>
      </c>
      <c r="Z114" s="75"/>
      <c r="AA114" s="74" t="s">
        <v>52</v>
      </c>
      <c r="AB114" s="74"/>
      <c r="AC114" s="75" t="s">
        <v>68</v>
      </c>
      <c r="AD114" s="102"/>
    </row>
    <row r="115" spans="2:31" ht="15.75" x14ac:dyDescent="0.25">
      <c r="C115" s="45" t="s">
        <v>79</v>
      </c>
      <c r="D115" s="2">
        <f t="shared" ref="D115:AB115" si="27">SUM(D116:D120)</f>
        <v>25</v>
      </c>
      <c r="E115" s="61">
        <f t="shared" si="27"/>
        <v>25</v>
      </c>
      <c r="F115" s="62">
        <f t="shared" si="27"/>
        <v>0.99999999999999989</v>
      </c>
      <c r="G115" s="61">
        <f t="shared" si="27"/>
        <v>33</v>
      </c>
      <c r="H115" s="62">
        <f t="shared" si="27"/>
        <v>1.3199999999999998</v>
      </c>
      <c r="I115" s="61">
        <f t="shared" si="27"/>
        <v>18</v>
      </c>
      <c r="J115" s="62">
        <f t="shared" si="27"/>
        <v>0.72</v>
      </c>
      <c r="K115" s="61">
        <f t="shared" si="27"/>
        <v>12</v>
      </c>
      <c r="L115" s="62">
        <f t="shared" si="27"/>
        <v>0.48</v>
      </c>
      <c r="M115" s="61">
        <f t="shared" si="27"/>
        <v>31</v>
      </c>
      <c r="N115" s="62">
        <f t="shared" si="27"/>
        <v>1.24</v>
      </c>
      <c r="O115" s="61">
        <f t="shared" si="27"/>
        <v>6</v>
      </c>
      <c r="P115" s="62">
        <f t="shared" si="27"/>
        <v>0.24</v>
      </c>
      <c r="Q115" s="61">
        <f t="shared" si="27"/>
        <v>14</v>
      </c>
      <c r="R115" s="62">
        <f t="shared" si="27"/>
        <v>0.55999999999999994</v>
      </c>
      <c r="S115" s="61">
        <f t="shared" si="27"/>
        <v>17</v>
      </c>
      <c r="T115" s="62">
        <f t="shared" si="27"/>
        <v>0.67999999999999994</v>
      </c>
      <c r="U115" s="61">
        <f t="shared" si="27"/>
        <v>23</v>
      </c>
      <c r="V115" s="62">
        <f t="shared" si="27"/>
        <v>0.91999999999999993</v>
      </c>
      <c r="W115" s="61">
        <f t="shared" si="27"/>
        <v>0</v>
      </c>
      <c r="X115" s="62">
        <f t="shared" si="27"/>
        <v>0</v>
      </c>
      <c r="Y115" s="61">
        <f t="shared" si="27"/>
        <v>0</v>
      </c>
      <c r="Z115" s="62">
        <f t="shared" si="27"/>
        <v>0</v>
      </c>
      <c r="AA115" s="61">
        <f t="shared" si="27"/>
        <v>0</v>
      </c>
      <c r="AB115" s="62">
        <f t="shared" si="27"/>
        <v>0</v>
      </c>
      <c r="AC115" s="47">
        <f>+SUM(E115+G115+I115+K115+M115+O115+Q115+S115+U115+W115+Y115+AA115)</f>
        <v>179</v>
      </c>
      <c r="AD115" s="48">
        <f>+SUM(F115+H115+J115+L115+N115+P115+R115+T115+V115+X115+Z115+AB115)</f>
        <v>7.1599999999999993</v>
      </c>
    </row>
    <row r="116" spans="2:31" ht="15.75" x14ac:dyDescent="0.25">
      <c r="B116" s="13"/>
      <c r="C116" s="49" t="str">
        <f t="shared" ref="C116:D120" si="28">+C72</f>
        <v xml:space="preserve">Dajabón </v>
      </c>
      <c r="D116" s="9">
        <f t="shared" si="28"/>
        <v>5</v>
      </c>
      <c r="E116" s="73">
        <f t="shared" ref="E116:J120" si="29">+E12+E18+E24+E30+E36+E42+E48+E54+E60+E66+E72</f>
        <v>5</v>
      </c>
      <c r="F116" s="50">
        <f t="shared" si="29"/>
        <v>0.2</v>
      </c>
      <c r="G116" s="69">
        <f t="shared" si="29"/>
        <v>5</v>
      </c>
      <c r="H116" s="12">
        <f t="shared" si="29"/>
        <v>0.2</v>
      </c>
      <c r="I116" s="73">
        <f t="shared" si="29"/>
        <v>0</v>
      </c>
      <c r="J116" s="50">
        <f t="shared" si="29"/>
        <v>0</v>
      </c>
      <c r="K116" s="69">
        <f t="shared" ref="K116:L120" si="30">+K12+K18+K26+K30+K36+K42+K48+K54+K60+K66+K72</f>
        <v>6</v>
      </c>
      <c r="L116" s="12">
        <f t="shared" si="30"/>
        <v>0.24</v>
      </c>
      <c r="M116" s="73">
        <f t="shared" ref="M116:N116" si="31">+M12+M18+M24+M30+M36+M42+M48+M54+M60+M66+M72</f>
        <v>5</v>
      </c>
      <c r="N116" s="50">
        <f t="shared" si="31"/>
        <v>0.2</v>
      </c>
      <c r="O116" s="69">
        <f t="shared" ref="M116:AB120" si="32">+O12+O18+O24+O30+O36+O42+O48+O54+O60+O66+O72</f>
        <v>0</v>
      </c>
      <c r="P116" s="12">
        <f t="shared" si="32"/>
        <v>0</v>
      </c>
      <c r="Q116" s="73">
        <f t="shared" si="32"/>
        <v>0</v>
      </c>
      <c r="R116" s="50">
        <f t="shared" si="32"/>
        <v>0</v>
      </c>
      <c r="S116" s="69">
        <f t="shared" si="32"/>
        <v>5</v>
      </c>
      <c r="T116" s="12">
        <f t="shared" si="32"/>
        <v>0.2</v>
      </c>
      <c r="U116" s="73">
        <f t="shared" si="32"/>
        <v>5</v>
      </c>
      <c r="V116" s="50">
        <f t="shared" si="32"/>
        <v>0.2</v>
      </c>
      <c r="W116" s="69">
        <f t="shared" si="32"/>
        <v>0</v>
      </c>
      <c r="X116" s="12">
        <f t="shared" si="32"/>
        <v>0</v>
      </c>
      <c r="Y116" s="69">
        <f t="shared" si="32"/>
        <v>0</v>
      </c>
      <c r="Z116" s="12">
        <f t="shared" si="32"/>
        <v>0</v>
      </c>
      <c r="AA116" s="69">
        <f t="shared" si="32"/>
        <v>0</v>
      </c>
      <c r="AB116" s="12">
        <f t="shared" si="32"/>
        <v>0</v>
      </c>
      <c r="AC116" s="73">
        <f>+E116+G116+I116+K116+M116+O116+Q116+S116+U116+W116+Y116+AA116</f>
        <v>31</v>
      </c>
      <c r="AD116" s="51">
        <f>+F116+H116+J116+L116+N116+P116+R116+T116+V116+X116+Z116+AB116</f>
        <v>1.24</v>
      </c>
    </row>
    <row r="117" spans="2:31" ht="15.75" x14ac:dyDescent="0.25">
      <c r="B117" s="13"/>
      <c r="C117" s="42" t="str">
        <f t="shared" si="28"/>
        <v>Montecristi</v>
      </c>
      <c r="D117" s="9">
        <f t="shared" si="28"/>
        <v>6</v>
      </c>
      <c r="E117" s="73">
        <f t="shared" si="29"/>
        <v>6</v>
      </c>
      <c r="F117" s="50">
        <f t="shared" si="29"/>
        <v>0.24</v>
      </c>
      <c r="G117" s="69">
        <f t="shared" si="29"/>
        <v>6</v>
      </c>
      <c r="H117" s="12">
        <f t="shared" si="29"/>
        <v>0.24</v>
      </c>
      <c r="I117" s="73">
        <f t="shared" si="29"/>
        <v>6</v>
      </c>
      <c r="J117" s="50">
        <f t="shared" si="29"/>
        <v>0.24</v>
      </c>
      <c r="K117" s="69">
        <f t="shared" si="30"/>
        <v>0</v>
      </c>
      <c r="L117" s="12">
        <f t="shared" si="30"/>
        <v>0</v>
      </c>
      <c r="M117" s="73">
        <f t="shared" si="32"/>
        <v>6</v>
      </c>
      <c r="N117" s="50">
        <f t="shared" si="32"/>
        <v>0.24</v>
      </c>
      <c r="O117" s="69">
        <f t="shared" si="32"/>
        <v>0</v>
      </c>
      <c r="P117" s="12">
        <f t="shared" si="32"/>
        <v>0</v>
      </c>
      <c r="Q117" s="73">
        <f t="shared" si="32"/>
        <v>0</v>
      </c>
      <c r="R117" s="50">
        <f t="shared" si="32"/>
        <v>0</v>
      </c>
      <c r="S117" s="69">
        <f t="shared" si="32"/>
        <v>6</v>
      </c>
      <c r="T117" s="12">
        <f t="shared" si="32"/>
        <v>0.24</v>
      </c>
      <c r="U117" s="73">
        <f t="shared" si="32"/>
        <v>6</v>
      </c>
      <c r="V117" s="50">
        <f t="shared" si="32"/>
        <v>0.24</v>
      </c>
      <c r="W117" s="69">
        <f t="shared" si="32"/>
        <v>0</v>
      </c>
      <c r="X117" s="12">
        <f t="shared" si="32"/>
        <v>0</v>
      </c>
      <c r="Y117" s="69">
        <f t="shared" si="32"/>
        <v>0</v>
      </c>
      <c r="Z117" s="12">
        <f t="shared" si="32"/>
        <v>0</v>
      </c>
      <c r="AA117" s="69">
        <f t="shared" si="32"/>
        <v>0</v>
      </c>
      <c r="AB117" s="12">
        <f t="shared" si="32"/>
        <v>0</v>
      </c>
      <c r="AC117" s="73">
        <f t="shared" ref="AC117:AD120" si="33">+E117+G117+I117+K117+M117+O117+Q117+S117+U117+W117+Y117+AA117</f>
        <v>36</v>
      </c>
      <c r="AD117" s="51">
        <f t="shared" si="33"/>
        <v>1.44</v>
      </c>
    </row>
    <row r="118" spans="2:31" ht="15.75" x14ac:dyDescent="0.25">
      <c r="B118" s="13"/>
      <c r="C118" s="49" t="str">
        <f t="shared" si="28"/>
        <v>Elías Piña</v>
      </c>
      <c r="D118" s="9">
        <f t="shared" si="28"/>
        <v>6</v>
      </c>
      <c r="E118" s="73">
        <f t="shared" si="29"/>
        <v>6</v>
      </c>
      <c r="F118" s="50">
        <f t="shared" si="29"/>
        <v>0.24</v>
      </c>
      <c r="G118" s="69">
        <f t="shared" si="29"/>
        <v>6</v>
      </c>
      <c r="H118" s="12">
        <f t="shared" si="29"/>
        <v>0.24</v>
      </c>
      <c r="I118" s="73">
        <f t="shared" si="29"/>
        <v>6</v>
      </c>
      <c r="J118" s="50">
        <f t="shared" si="29"/>
        <v>0.24</v>
      </c>
      <c r="K118" s="69">
        <f t="shared" si="30"/>
        <v>0</v>
      </c>
      <c r="L118" s="12">
        <f t="shared" si="30"/>
        <v>0</v>
      </c>
      <c r="M118" s="73">
        <f t="shared" si="32"/>
        <v>12</v>
      </c>
      <c r="N118" s="50">
        <f t="shared" si="32"/>
        <v>0.48</v>
      </c>
      <c r="O118" s="69">
        <f t="shared" si="32"/>
        <v>6</v>
      </c>
      <c r="P118" s="12">
        <f t="shared" si="32"/>
        <v>0.24</v>
      </c>
      <c r="Q118" s="73">
        <f t="shared" si="32"/>
        <v>6</v>
      </c>
      <c r="R118" s="50">
        <f t="shared" si="32"/>
        <v>0.24</v>
      </c>
      <c r="S118" s="69">
        <f t="shared" si="32"/>
        <v>6</v>
      </c>
      <c r="T118" s="12">
        <f t="shared" si="32"/>
        <v>0.24</v>
      </c>
      <c r="U118" s="73">
        <f t="shared" si="32"/>
        <v>6</v>
      </c>
      <c r="V118" s="50">
        <f t="shared" si="32"/>
        <v>0.24</v>
      </c>
      <c r="W118" s="69">
        <f t="shared" si="32"/>
        <v>0</v>
      </c>
      <c r="X118" s="12">
        <f t="shared" si="32"/>
        <v>0</v>
      </c>
      <c r="Y118" s="69">
        <f t="shared" si="32"/>
        <v>0</v>
      </c>
      <c r="Z118" s="12">
        <f t="shared" si="32"/>
        <v>0</v>
      </c>
      <c r="AA118" s="69">
        <f t="shared" si="32"/>
        <v>0</v>
      </c>
      <c r="AB118" s="12">
        <f t="shared" si="32"/>
        <v>0</v>
      </c>
      <c r="AC118" s="73">
        <f t="shared" si="33"/>
        <v>54</v>
      </c>
      <c r="AD118" s="51">
        <f t="shared" si="33"/>
        <v>2.16</v>
      </c>
    </row>
    <row r="119" spans="2:31" ht="15.75" x14ac:dyDescent="0.25">
      <c r="B119" s="71"/>
      <c r="C119" s="42" t="str">
        <f t="shared" si="28"/>
        <v xml:space="preserve">Independencia </v>
      </c>
      <c r="D119" s="9">
        <f t="shared" si="28"/>
        <v>6</v>
      </c>
      <c r="E119" s="73">
        <f t="shared" si="29"/>
        <v>6</v>
      </c>
      <c r="F119" s="50">
        <f t="shared" si="29"/>
        <v>0.24</v>
      </c>
      <c r="G119" s="69">
        <f t="shared" si="29"/>
        <v>12</v>
      </c>
      <c r="H119" s="12">
        <f t="shared" si="29"/>
        <v>0.48</v>
      </c>
      <c r="I119" s="73">
        <f t="shared" si="29"/>
        <v>6</v>
      </c>
      <c r="J119" s="50">
        <f t="shared" si="29"/>
        <v>0.24</v>
      </c>
      <c r="K119" s="69">
        <f t="shared" si="30"/>
        <v>6</v>
      </c>
      <c r="L119" s="12">
        <f t="shared" si="30"/>
        <v>0.24</v>
      </c>
      <c r="M119" s="73">
        <f t="shared" si="32"/>
        <v>6</v>
      </c>
      <c r="N119" s="50">
        <f t="shared" si="32"/>
        <v>0.24</v>
      </c>
      <c r="O119" s="69">
        <f t="shared" si="32"/>
        <v>0</v>
      </c>
      <c r="P119" s="12">
        <f t="shared" si="32"/>
        <v>0</v>
      </c>
      <c r="Q119" s="73">
        <f t="shared" si="32"/>
        <v>6</v>
      </c>
      <c r="R119" s="50">
        <f t="shared" si="32"/>
        <v>0.24</v>
      </c>
      <c r="S119" s="69">
        <f t="shared" si="32"/>
        <v>0</v>
      </c>
      <c r="T119" s="12">
        <f t="shared" si="32"/>
        <v>0</v>
      </c>
      <c r="U119" s="73">
        <f t="shared" si="32"/>
        <v>6</v>
      </c>
      <c r="V119" s="50">
        <f t="shared" si="32"/>
        <v>0.24</v>
      </c>
      <c r="W119" s="69">
        <f t="shared" si="32"/>
        <v>0</v>
      </c>
      <c r="X119" s="12">
        <f t="shared" si="32"/>
        <v>0</v>
      </c>
      <c r="Y119" s="69">
        <f t="shared" si="32"/>
        <v>0</v>
      </c>
      <c r="Z119" s="12">
        <f t="shared" si="32"/>
        <v>0</v>
      </c>
      <c r="AA119" s="69">
        <f t="shared" si="32"/>
        <v>0</v>
      </c>
      <c r="AB119" s="12">
        <f t="shared" si="32"/>
        <v>0</v>
      </c>
      <c r="AC119" s="73">
        <f t="shared" si="33"/>
        <v>48</v>
      </c>
      <c r="AD119" s="51">
        <f t="shared" si="33"/>
        <v>1.92</v>
      </c>
    </row>
    <row r="120" spans="2:31" ht="15.75" x14ac:dyDescent="0.25">
      <c r="B120" s="71"/>
      <c r="C120" s="42" t="str">
        <f t="shared" si="28"/>
        <v xml:space="preserve">Pedernales </v>
      </c>
      <c r="D120" s="9">
        <f t="shared" si="28"/>
        <v>2</v>
      </c>
      <c r="E120" s="73">
        <f t="shared" si="29"/>
        <v>2</v>
      </c>
      <c r="F120" s="50">
        <f t="shared" si="29"/>
        <v>0.08</v>
      </c>
      <c r="G120" s="69">
        <f t="shared" si="29"/>
        <v>4</v>
      </c>
      <c r="H120" s="12">
        <f t="shared" si="29"/>
        <v>0.16</v>
      </c>
      <c r="I120" s="73">
        <f t="shared" si="29"/>
        <v>0</v>
      </c>
      <c r="J120" s="50">
        <f t="shared" si="29"/>
        <v>0</v>
      </c>
      <c r="K120" s="69">
        <f t="shared" si="30"/>
        <v>0</v>
      </c>
      <c r="L120" s="12">
        <f t="shared" si="30"/>
        <v>0</v>
      </c>
      <c r="M120" s="73">
        <f t="shared" si="32"/>
        <v>2</v>
      </c>
      <c r="N120" s="50">
        <f t="shared" si="32"/>
        <v>0.08</v>
      </c>
      <c r="O120" s="69">
        <f t="shared" si="32"/>
        <v>0</v>
      </c>
      <c r="P120" s="12">
        <f t="shared" si="32"/>
        <v>0</v>
      </c>
      <c r="Q120" s="73">
        <f t="shared" si="32"/>
        <v>2</v>
      </c>
      <c r="R120" s="50">
        <f t="shared" si="32"/>
        <v>0.08</v>
      </c>
      <c r="S120" s="69">
        <f t="shared" si="32"/>
        <v>0</v>
      </c>
      <c r="T120" s="12">
        <f t="shared" si="32"/>
        <v>0</v>
      </c>
      <c r="U120" s="73">
        <f t="shared" si="32"/>
        <v>0</v>
      </c>
      <c r="V120" s="50">
        <f t="shared" si="32"/>
        <v>0</v>
      </c>
      <c r="W120" s="69">
        <f t="shared" si="32"/>
        <v>0</v>
      </c>
      <c r="X120" s="12">
        <f t="shared" si="32"/>
        <v>0</v>
      </c>
      <c r="Y120" s="69">
        <f t="shared" si="32"/>
        <v>0</v>
      </c>
      <c r="Z120" s="12">
        <f t="shared" si="32"/>
        <v>0</v>
      </c>
      <c r="AA120" s="69">
        <f t="shared" si="32"/>
        <v>0</v>
      </c>
      <c r="AB120" s="12">
        <f t="shared" si="32"/>
        <v>0</v>
      </c>
      <c r="AC120" s="73">
        <f t="shared" si="33"/>
        <v>10</v>
      </c>
      <c r="AD120" s="51">
        <f t="shared" si="33"/>
        <v>0.4</v>
      </c>
    </row>
    <row r="121" spans="2:31" x14ac:dyDescent="0.25">
      <c r="C121" s="52"/>
      <c r="AD121" s="43"/>
    </row>
    <row r="122" spans="2:31" x14ac:dyDescent="0.25">
      <c r="C122" s="52"/>
      <c r="O122" s="2" t="s">
        <v>4</v>
      </c>
      <c r="P122" s="2" t="s">
        <v>42</v>
      </c>
      <c r="Q122" s="2" t="s">
        <v>43</v>
      </c>
      <c r="R122" s="2" t="s">
        <v>44</v>
      </c>
      <c r="S122" s="2" t="s">
        <v>45</v>
      </c>
      <c r="T122" s="2" t="s">
        <v>46</v>
      </c>
      <c r="U122" s="2" t="s">
        <v>47</v>
      </c>
      <c r="V122" s="2" t="s">
        <v>48</v>
      </c>
      <c r="W122" s="2" t="s">
        <v>67</v>
      </c>
      <c r="X122" s="2" t="s">
        <v>50</v>
      </c>
      <c r="Y122" s="2" t="s">
        <v>51</v>
      </c>
      <c r="Z122" s="2" t="s">
        <v>52</v>
      </c>
      <c r="AA122" s="2" t="s">
        <v>69</v>
      </c>
      <c r="AD122" s="43"/>
      <c r="AE122" s="2"/>
    </row>
    <row r="123" spans="2:31" x14ac:dyDescent="0.25">
      <c r="C123" s="52"/>
      <c r="N123" s="2" t="s">
        <v>70</v>
      </c>
      <c r="O123" s="53">
        <f>+E115</f>
        <v>25</v>
      </c>
      <c r="P123" s="53">
        <f>+G115</f>
        <v>33</v>
      </c>
      <c r="Q123" s="53">
        <f>+I115</f>
        <v>18</v>
      </c>
      <c r="R123" s="53">
        <f>+K115</f>
        <v>12</v>
      </c>
      <c r="S123" s="53">
        <f>+M115</f>
        <v>31</v>
      </c>
      <c r="T123" s="53">
        <f>+O115</f>
        <v>6</v>
      </c>
      <c r="U123" s="53">
        <f>+Q115</f>
        <v>14</v>
      </c>
      <c r="V123" s="53">
        <f>+S115</f>
        <v>17</v>
      </c>
      <c r="W123" s="53">
        <f>+U115</f>
        <v>23</v>
      </c>
      <c r="X123" s="2">
        <f>+W115</f>
        <v>0</v>
      </c>
      <c r="Y123" s="2">
        <f>+Y115</f>
        <v>0</v>
      </c>
      <c r="Z123" s="2">
        <f>+AA115</f>
        <v>0</v>
      </c>
      <c r="AA123" s="2">
        <f>SUM(O123:Z123)</f>
        <v>179</v>
      </c>
      <c r="AB123" s="8" t="s">
        <v>71</v>
      </c>
      <c r="AD123" s="43"/>
    </row>
    <row r="124" spans="2:31" x14ac:dyDescent="0.25">
      <c r="C124" s="52"/>
      <c r="N124" s="2" t="s">
        <v>5</v>
      </c>
      <c r="O124" s="54">
        <f>+F115</f>
        <v>0.99999999999999989</v>
      </c>
      <c r="P124" s="54">
        <f>+H115</f>
        <v>1.3199999999999998</v>
      </c>
      <c r="Q124" s="54">
        <f>+J115</f>
        <v>0.72</v>
      </c>
      <c r="R124" s="54">
        <f>+L115</f>
        <v>0.48</v>
      </c>
      <c r="S124" s="54">
        <f>+N115</f>
        <v>1.24</v>
      </c>
      <c r="T124" s="54">
        <f>+P115</f>
        <v>0.24</v>
      </c>
      <c r="U124" s="54">
        <f>+R115</f>
        <v>0.55999999999999994</v>
      </c>
      <c r="V124" s="54">
        <f>+T115</f>
        <v>0.67999999999999994</v>
      </c>
      <c r="W124" s="54">
        <f>+V115</f>
        <v>0.91999999999999993</v>
      </c>
      <c r="X124" s="46">
        <f>+X115</f>
        <v>0</v>
      </c>
      <c r="Y124" s="46">
        <f>+Z115</f>
        <v>0</v>
      </c>
      <c r="Z124" s="46">
        <f>+AB115</f>
        <v>0</v>
      </c>
      <c r="AA124" s="46">
        <f>+AD115/12</f>
        <v>0.59666666666666657</v>
      </c>
      <c r="AB124" s="8" t="s">
        <v>72</v>
      </c>
      <c r="AD124" s="43"/>
    </row>
    <row r="125" spans="2:31" x14ac:dyDescent="0.25">
      <c r="C125" s="52"/>
      <c r="AD125" s="43"/>
    </row>
    <row r="126" spans="2:31" x14ac:dyDescent="0.25">
      <c r="C126" s="52"/>
      <c r="AD126" s="43"/>
    </row>
    <row r="127" spans="2:31" x14ac:dyDescent="0.25">
      <c r="C127" s="52"/>
      <c r="AD127" s="43"/>
    </row>
    <row r="128" spans="2:31" x14ac:dyDescent="0.25">
      <c r="C128" s="52"/>
      <c r="AD128" s="43"/>
    </row>
    <row r="129" spans="3:30" x14ac:dyDescent="0.25">
      <c r="C129" s="52"/>
      <c r="AD129" s="43"/>
    </row>
    <row r="130" spans="3:30" x14ac:dyDescent="0.25">
      <c r="C130" s="52"/>
      <c r="AD130" s="43"/>
    </row>
    <row r="131" spans="3:30" x14ac:dyDescent="0.25">
      <c r="C131" s="52"/>
      <c r="AD131" s="43"/>
    </row>
    <row r="132" spans="3:30" x14ac:dyDescent="0.25">
      <c r="C132" s="52"/>
      <c r="AD132" s="43"/>
    </row>
    <row r="133" spans="3:30" x14ac:dyDescent="0.25">
      <c r="C133" s="52"/>
      <c r="AD133" s="43"/>
    </row>
    <row r="134" spans="3:30" x14ac:dyDescent="0.25">
      <c r="C134" s="52"/>
      <c r="AD134" s="43"/>
    </row>
    <row r="135" spans="3:30" x14ac:dyDescent="0.25">
      <c r="C135" s="52"/>
      <c r="AD135" s="43"/>
    </row>
    <row r="136" spans="3:30" x14ac:dyDescent="0.25">
      <c r="C136" s="52"/>
      <c r="AD136" s="43"/>
    </row>
    <row r="137" spans="3:30" x14ac:dyDescent="0.25">
      <c r="C137" s="52"/>
      <c r="AD137" s="43"/>
    </row>
    <row r="138" spans="3:30" x14ac:dyDescent="0.25">
      <c r="C138" s="52"/>
      <c r="AD138" s="43"/>
    </row>
    <row r="139" spans="3:30" x14ac:dyDescent="0.25">
      <c r="C139" s="52"/>
      <c r="M139" s="103" t="s">
        <v>73</v>
      </c>
      <c r="N139" s="103"/>
      <c r="O139" s="103"/>
      <c r="P139" s="103"/>
      <c r="Q139" s="103"/>
      <c r="R139" s="103"/>
      <c r="S139" s="103"/>
      <c r="T139" s="66"/>
      <c r="U139" s="104" t="s">
        <v>73</v>
      </c>
      <c r="V139" s="104"/>
      <c r="W139" s="104"/>
      <c r="X139" s="104"/>
      <c r="Y139" s="104"/>
      <c r="Z139" s="104"/>
      <c r="AA139" s="104"/>
      <c r="AD139" s="43"/>
    </row>
    <row r="140" spans="3:30" x14ac:dyDescent="0.25">
      <c r="C140" s="52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D140" s="43"/>
    </row>
    <row r="141" spans="3:30" x14ac:dyDescent="0.25">
      <c r="C141" s="52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D141" s="43"/>
    </row>
    <row r="142" spans="3:30" x14ac:dyDescent="0.25">
      <c r="C142" s="52"/>
      <c r="M142" s="76" t="s">
        <v>74</v>
      </c>
      <c r="N142" s="76"/>
      <c r="O142" s="76"/>
      <c r="P142" s="76"/>
      <c r="Q142" s="76"/>
      <c r="R142" s="76"/>
      <c r="S142" s="76"/>
      <c r="T142" s="66"/>
      <c r="U142" s="76" t="s">
        <v>75</v>
      </c>
      <c r="V142" s="76"/>
      <c r="W142" s="76"/>
      <c r="X142" s="76"/>
      <c r="Y142" s="76"/>
      <c r="Z142" s="76"/>
      <c r="AA142" s="76"/>
      <c r="AD142" s="43"/>
    </row>
    <row r="143" spans="3:30" x14ac:dyDescent="0.25">
      <c r="C143" s="52"/>
      <c r="M143" s="76" t="s">
        <v>76</v>
      </c>
      <c r="N143" s="76"/>
      <c r="O143" s="76"/>
      <c r="P143" s="76"/>
      <c r="Q143" s="76"/>
      <c r="R143" s="76"/>
      <c r="S143" s="76"/>
      <c r="T143" s="66"/>
      <c r="U143" s="76" t="s">
        <v>77</v>
      </c>
      <c r="V143" s="76"/>
      <c r="W143" s="76"/>
      <c r="X143" s="76"/>
      <c r="Y143" s="76"/>
      <c r="Z143" s="76"/>
      <c r="AA143" s="76"/>
      <c r="AD143" s="43"/>
    </row>
    <row r="144" spans="3:30" x14ac:dyDescent="0.25">
      <c r="C144" s="52"/>
      <c r="AD144" s="43"/>
    </row>
    <row r="145" spans="3:30" x14ac:dyDescent="0.25">
      <c r="C145" s="52"/>
      <c r="AD145" s="43"/>
    </row>
    <row r="146" spans="3:30" x14ac:dyDescent="0.25">
      <c r="C146" s="52"/>
      <c r="AD146" s="43"/>
    </row>
    <row r="147" spans="3:30" ht="15.75" thickBot="1" x14ac:dyDescent="0.3">
      <c r="C147" s="56"/>
      <c r="D147" s="57"/>
      <c r="E147" s="57"/>
      <c r="F147" s="57"/>
      <c r="G147" s="37"/>
      <c r="H147" s="3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8"/>
      <c r="AC147" s="57"/>
      <c r="AD147" s="59"/>
    </row>
    <row r="151" spans="3:30" ht="21" x14ac:dyDescent="0.25">
      <c r="C151" s="60" t="s">
        <v>78</v>
      </c>
    </row>
  </sheetData>
  <mergeCells count="61">
    <mergeCell ref="C112:AC112"/>
    <mergeCell ref="C113:AD113"/>
    <mergeCell ref="E114:F114"/>
    <mergeCell ref="G114:H114"/>
    <mergeCell ref="M143:S143"/>
    <mergeCell ref="U143:AA143"/>
    <mergeCell ref="I114:J114"/>
    <mergeCell ref="K114:L114"/>
    <mergeCell ref="M114:N114"/>
    <mergeCell ref="O114:P114"/>
    <mergeCell ref="Q114:R114"/>
    <mergeCell ref="AC114:AD114"/>
    <mergeCell ref="M139:S139"/>
    <mergeCell ref="U139:AA139"/>
    <mergeCell ref="M142:S142"/>
    <mergeCell ref="U142:AA142"/>
    <mergeCell ref="C99:D99"/>
    <mergeCell ref="C108:AC108"/>
    <mergeCell ref="C109:AC109"/>
    <mergeCell ref="C110:AC110"/>
    <mergeCell ref="C111:AC111"/>
    <mergeCell ref="C94:D94"/>
    <mergeCell ref="C95:D95"/>
    <mergeCell ref="C96:D96"/>
    <mergeCell ref="C97:D97"/>
    <mergeCell ref="C98:D98"/>
    <mergeCell ref="C93:D93"/>
    <mergeCell ref="C81:AD81"/>
    <mergeCell ref="C82:AD82"/>
    <mergeCell ref="C83:AD83"/>
    <mergeCell ref="C84:AD84"/>
    <mergeCell ref="C86:AD86"/>
    <mergeCell ref="C87:AD87"/>
    <mergeCell ref="C88:D88"/>
    <mergeCell ref="C89:D89"/>
    <mergeCell ref="C90:D90"/>
    <mergeCell ref="C91:D91"/>
    <mergeCell ref="C92:D92"/>
    <mergeCell ref="C80:AD80"/>
    <mergeCell ref="B10:AB10"/>
    <mergeCell ref="B17:AB17"/>
    <mergeCell ref="B23:AB23"/>
    <mergeCell ref="B29:AB29"/>
    <mergeCell ref="B35:AB35"/>
    <mergeCell ref="B41:AB41"/>
    <mergeCell ref="B47:AB47"/>
    <mergeCell ref="B53:AB53"/>
    <mergeCell ref="B59:AB59"/>
    <mergeCell ref="B65:AB65"/>
    <mergeCell ref="B71:AB71"/>
    <mergeCell ref="B9:D9"/>
    <mergeCell ref="B4:AA4"/>
    <mergeCell ref="B5:Z5"/>
    <mergeCell ref="B6:Z6"/>
    <mergeCell ref="B7:AA7"/>
    <mergeCell ref="B8:D8"/>
    <mergeCell ref="S114:T114"/>
    <mergeCell ref="U114:V114"/>
    <mergeCell ref="W114:X114"/>
    <mergeCell ref="Y114:Z114"/>
    <mergeCell ref="AA114:AB114"/>
  </mergeCells>
  <conditionalFormatting sqref="F116:F120 H116:H120 J116:J120">
    <cfRule type="cellIs" dxfId="11" priority="1" operator="greaterThan">
      <formula>0.02</formula>
    </cfRule>
    <cfRule type="cellIs" dxfId="10" priority="2" operator="greaterThan">
      <formula>0.0099</formula>
    </cfRule>
    <cfRule type="cellIs" dxfId="9" priority="3" operator="greaterThan">
      <formula>0</formula>
    </cfRule>
  </conditionalFormatting>
  <conditionalFormatting sqref="L116:L120 N116:N120 P116:P120 R116:R120 T116:T120 V116:V120 X116:X120 AB116:AB120 AD116:AD120">
    <cfRule type="cellIs" dxfId="8" priority="10" operator="greaterThan">
      <formula>0.02</formula>
    </cfRule>
    <cfRule type="cellIs" dxfId="7" priority="11" operator="greaterThan">
      <formula>0.0099</formula>
    </cfRule>
    <cfRule type="cellIs" dxfId="6" priority="12" operator="greaterThan">
      <formula>0</formula>
    </cfRule>
  </conditionalFormatting>
  <conditionalFormatting sqref="L116:L120">
    <cfRule type="cellIs" dxfId="5" priority="4" operator="greaterThan">
      <formula>0.02</formula>
    </cfRule>
    <cfRule type="cellIs" dxfId="4" priority="5" operator="greaterThan">
      <formula>0.0099</formula>
    </cfRule>
    <cfRule type="cellIs" dxfId="3" priority="6" operator="greaterThan">
      <formula>0</formula>
    </cfRule>
  </conditionalFormatting>
  <conditionalFormatting sqref="Z116:Z120">
    <cfRule type="cellIs" dxfId="2" priority="7" operator="greaterThan">
      <formula>0.02</formula>
    </cfRule>
    <cfRule type="cellIs" dxfId="1" priority="8" operator="greaterThan">
      <formula>0.0099</formula>
    </cfRule>
    <cfRule type="cellIs" dxfId="0" priority="9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Indicadores POA</vt:lpstr>
      <vt:lpstr>'Indicadores POA'!_Hlk66269772</vt:lpstr>
      <vt:lpstr>'Indicadores POA'!Área_de_impresión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Alsiwin Alfonso Ruiz Suero</cp:lastModifiedBy>
  <cp:lastPrinted>2023-10-27T13:35:46Z</cp:lastPrinted>
  <dcterms:created xsi:type="dcterms:W3CDTF">2022-02-07T17:23:20Z</dcterms:created>
  <dcterms:modified xsi:type="dcterms:W3CDTF">2023-10-27T13:36:34Z</dcterms:modified>
</cp:coreProperties>
</file>