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Indicadores Luis\2023\Septiembre\"/>
    </mc:Choice>
  </mc:AlternateContent>
  <xr:revisionPtr revIDLastSave="0" documentId="8_{6D449D3A-4920-4DC5-985D-50064A5BFEDA}" xr6:coauthVersionLast="47" xr6:coauthVersionMax="47" xr10:uidLastSave="{00000000-0000-0000-0000-000000000000}"/>
  <bookViews>
    <workbookView xWindow="-120" yWindow="-120" windowWidth="29040" windowHeight="15840" activeTab="8" xr2:uid="{00000000-000D-0000-FFFF-FFFF00000000}"/>
  </bookViews>
  <sheets>
    <sheet name="Ene" sheetId="1" r:id="rId1"/>
    <sheet name="Feb" sheetId="2" r:id="rId2"/>
    <sheet name="Mar" sheetId="3" r:id="rId3"/>
    <sheet name="Abril" sheetId="4" r:id="rId4"/>
    <sheet name="Mayo" sheetId="5" r:id="rId5"/>
    <sheet name="Junio" sheetId="7" r:id="rId6"/>
    <sheet name="Julio" sheetId="6" r:id="rId7"/>
    <sheet name="Agosto" sheetId="8" r:id="rId8"/>
    <sheet name="Sept" sheetId="9" r:id="rId9"/>
  </sheets>
  <definedNames>
    <definedName name="_xlnm.Print_Area" localSheetId="3">Abril!$A$1:$O$43</definedName>
    <definedName name="_xlnm.Print_Area" localSheetId="7">Agosto!$A$1:$P$52</definedName>
    <definedName name="_xlnm.Print_Area" localSheetId="0">Ene!$A$1:$O$45</definedName>
    <definedName name="_xlnm.Print_Area" localSheetId="1">Feb!$A$1:$O$46</definedName>
    <definedName name="_xlnm.Print_Area" localSheetId="6">Julio!$A$1:$O$45</definedName>
    <definedName name="_xlnm.Print_Area" localSheetId="5">Junio!$A$1:$O$45</definedName>
    <definedName name="_xlnm.Print_Area" localSheetId="2">Mar!$A$1:$O$45</definedName>
    <definedName name="_xlnm.Print_Area" localSheetId="4">Mayo!$A$1:$O$45</definedName>
    <definedName name="_xlnm.Print_Area" localSheetId="8">Sept!$A$1:$P$50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9" l="1"/>
  <c r="N29" i="9"/>
  <c r="N28" i="9"/>
  <c r="N27" i="9"/>
  <c r="N26" i="9"/>
  <c r="M31" i="9"/>
  <c r="K31" i="9"/>
  <c r="J31" i="9"/>
  <c r="N25" i="9"/>
  <c r="N24" i="9"/>
  <c r="N23" i="9"/>
  <c r="N22" i="9"/>
  <c r="N21" i="9"/>
  <c r="N20" i="9"/>
  <c r="N19" i="9"/>
  <c r="N18" i="9"/>
  <c r="R17" i="9"/>
  <c r="N17" i="9"/>
  <c r="N16" i="9"/>
  <c r="N15" i="9"/>
  <c r="N31" i="9" l="1"/>
  <c r="N31" i="8"/>
  <c r="N28" i="8"/>
  <c r="N27" i="8"/>
  <c r="N26" i="8"/>
  <c r="N32" i="8" l="1"/>
  <c r="N30" i="8"/>
  <c r="N29" i="8"/>
  <c r="N25" i="8"/>
  <c r="M33" i="8"/>
  <c r="K33" i="8"/>
  <c r="J33" i="8"/>
  <c r="N24" i="8"/>
  <c r="N23" i="8"/>
  <c r="N22" i="8"/>
  <c r="N21" i="8"/>
  <c r="N20" i="8"/>
  <c r="N19" i="8"/>
  <c r="N18" i="8"/>
  <c r="R17" i="8"/>
  <c r="N17" i="8"/>
  <c r="N16" i="8"/>
  <c r="N15" i="8"/>
  <c r="N33" i="8" l="1"/>
  <c r="M29" i="7"/>
  <c r="K29" i="7"/>
  <c r="N29" i="7" s="1"/>
  <c r="J29" i="7"/>
  <c r="N28" i="7"/>
  <c r="N27" i="7"/>
  <c r="N26" i="7"/>
  <c r="N25" i="7"/>
  <c r="N24" i="7"/>
  <c r="N23" i="7"/>
  <c r="N22" i="7"/>
  <c r="N21" i="7"/>
  <c r="N20" i="7"/>
  <c r="N19" i="7"/>
  <c r="N18" i="7"/>
  <c r="R17" i="7"/>
  <c r="N17" i="7"/>
  <c r="N16" i="7"/>
  <c r="N15" i="7"/>
  <c r="N28" i="6" l="1"/>
  <c r="N27" i="6"/>
  <c r="N26" i="6"/>
  <c r="N18" i="6"/>
  <c r="M29" i="6"/>
  <c r="K29" i="6"/>
  <c r="J29" i="6"/>
  <c r="N25" i="6"/>
  <c r="N24" i="6"/>
  <c r="N23" i="6"/>
  <c r="N22" i="6"/>
  <c r="N21" i="6"/>
  <c r="N20" i="6"/>
  <c r="N19" i="6"/>
  <c r="R17" i="6"/>
  <c r="N17" i="6"/>
  <c r="N16" i="6"/>
  <c r="N15" i="6"/>
  <c r="N29" i="6" l="1"/>
  <c r="K29" i="5" l="1"/>
  <c r="N18" i="5"/>
  <c r="N17" i="5"/>
  <c r="N28" i="5"/>
  <c r="N27" i="5"/>
  <c r="N26" i="5"/>
  <c r="M29" i="5" l="1"/>
  <c r="J29" i="5"/>
  <c r="N29" i="5" s="1"/>
  <c r="N25" i="5"/>
  <c r="N24" i="5"/>
  <c r="N23" i="5"/>
  <c r="N22" i="5"/>
  <c r="N21" i="5"/>
  <c r="N20" i="5"/>
  <c r="N19" i="5"/>
  <c r="R17" i="5"/>
  <c r="N16" i="5"/>
  <c r="N15" i="5"/>
  <c r="N17" i="4" l="1"/>
  <c r="K27" i="4" l="1"/>
  <c r="M27" i="4" l="1"/>
  <c r="N26" i="4"/>
  <c r="J27" i="4"/>
  <c r="N25" i="4"/>
  <c r="N24" i="4"/>
  <c r="N23" i="4"/>
  <c r="N22" i="4"/>
  <c r="N21" i="4"/>
  <c r="N20" i="4"/>
  <c r="N19" i="4"/>
  <c r="N18" i="4"/>
  <c r="R17" i="4"/>
  <c r="N16" i="4"/>
  <c r="N15" i="4"/>
  <c r="N27" i="4" l="1"/>
  <c r="K29" i="3" l="1"/>
  <c r="M29" i="3"/>
  <c r="N28" i="3"/>
  <c r="N27" i="3"/>
  <c r="N26" i="3"/>
  <c r="J29" i="3" l="1"/>
  <c r="N29" i="3" s="1"/>
  <c r="N25" i="3"/>
  <c r="N24" i="3"/>
  <c r="N23" i="3"/>
  <c r="N22" i="3"/>
  <c r="N21" i="3"/>
  <c r="N20" i="3"/>
  <c r="N19" i="3"/>
  <c r="N18" i="3"/>
  <c r="R17" i="3"/>
  <c r="N17" i="3"/>
  <c r="N16" i="3"/>
  <c r="N15" i="3"/>
  <c r="K30" i="2" l="1"/>
  <c r="N28" i="2" l="1"/>
  <c r="N27" i="2"/>
  <c r="N29" i="2" l="1"/>
  <c r="N26" i="2"/>
  <c r="M30" i="2"/>
  <c r="J30" i="2"/>
  <c r="N30" i="2" s="1"/>
  <c r="N25" i="2"/>
  <c r="N24" i="2"/>
  <c r="N23" i="2"/>
  <c r="N22" i="2"/>
  <c r="N21" i="2"/>
  <c r="N20" i="2"/>
  <c r="N19" i="2"/>
  <c r="N18" i="2"/>
  <c r="R17" i="2"/>
  <c r="N17" i="2"/>
  <c r="N16" i="2"/>
  <c r="N15" i="2"/>
  <c r="N26" i="1" l="1"/>
  <c r="K29" i="1" l="1"/>
  <c r="M29" i="1" l="1"/>
  <c r="L29" i="1"/>
  <c r="J29" i="1"/>
  <c r="N28" i="1"/>
  <c r="N27" i="1"/>
  <c r="N25" i="1"/>
  <c r="N24" i="1"/>
  <c r="N23" i="1"/>
  <c r="N22" i="1"/>
  <c r="N21" i="1"/>
  <c r="N20" i="1"/>
  <c r="N19" i="1"/>
  <c r="N18" i="1"/>
  <c r="R17" i="1"/>
  <c r="N17" i="1"/>
  <c r="N16" i="1"/>
  <c r="N15" i="1"/>
  <c r="N29" i="1" l="1"/>
</calcChain>
</file>

<file path=xl/sharedStrings.xml><?xml version="1.0" encoding="utf-8"?>
<sst xmlns="http://schemas.openxmlformats.org/spreadsheetml/2006/main" count="732" uniqueCount="144">
  <si>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</si>
  <si>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</si>
  <si>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</si>
  <si>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</si>
  <si>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</si>
  <si>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</si>
  <si>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</si>
  <si>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</si>
  <si>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</si>
  <si>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</si>
  <si>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</si>
  <si>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</si>
  <si>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</si>
  <si>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</si>
  <si>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</si>
  <si>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</si>
  <si>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</si>
  <si>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</si>
  <si>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</si>
  <si>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</si>
  <si>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</si>
  <si>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</si>
  <si>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</si>
  <si>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</si>
  <si>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</si>
  <si>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</si>
  <si>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</si>
  <si>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</si>
  <si>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</si>
  <si>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</si>
  <si>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</si>
  <si>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</si>
  <si>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</si>
  <si>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</si>
  <si>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</si>
  <si>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</si>
  <si>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</si>
  <si>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</si>
  <si>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</si>
  <si>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</si>
  <si>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</si>
  <si>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</si>
  <si>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</si>
  <si>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</si>
  <si>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</si>
  <si>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</si>
  <si>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</si>
  <si>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</si>
  <si>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</si>
  <si>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</si>
  <si>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</si>
  <si>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Gastos de Combustibles Locales (Gasolina)</t>
  </si>
  <si>
    <t>Gastos de Combustibles por Imprevistos y/o apoyos (Gasolina)</t>
  </si>
  <si>
    <t>Enero, 2023</t>
  </si>
  <si>
    <t>PLAN OPERATIVO ANUAL 2023</t>
  </si>
  <si>
    <r>
      <t xml:space="preserve">Del 13 al 13 de enero, se realizó un viaje a la provincia de la Romana sosteniendo una Reunión con el Director de la fundación </t>
    </r>
    <r>
      <rPr>
        <b/>
        <sz val="16"/>
        <color theme="1"/>
        <rFont val="Calibri"/>
        <family val="2"/>
        <scheme val="minor"/>
      </rPr>
      <t>El buen Samaritano, Sr. Moises Sifren</t>
    </r>
    <r>
      <rPr>
        <sz val="16"/>
        <color theme="1"/>
        <rFont val="Calibri"/>
        <family val="2"/>
        <scheme val="minor"/>
      </rPr>
      <t xml:space="preserve"> con la finalidad de socializar y recibir la Donaciones diferentes tipos de medicamentos y medicinas prenatales con la finalidad de ser distribuidas en las diferentes provincias fronterizas.</t>
    </r>
  </si>
  <si>
    <r>
      <t xml:space="preserve">Del l 18 al 18 de enero, se realizó un viaje al municipio de </t>
    </r>
    <r>
      <rPr>
        <b/>
        <sz val="16"/>
        <color theme="1"/>
        <rFont val="Calibri"/>
        <family val="2"/>
        <scheme val="minor"/>
      </rPr>
      <t>sabana cruz</t>
    </r>
    <r>
      <rPr>
        <sz val="16"/>
        <color theme="1"/>
        <rFont val="Calibri"/>
        <family val="2"/>
        <scheme val="minor"/>
      </rPr>
      <t xml:space="preserve">, provincia </t>
    </r>
    <r>
      <rPr>
        <b/>
        <sz val="16"/>
        <color theme="1"/>
        <rFont val="Calibri"/>
        <family val="2"/>
        <scheme val="minor"/>
      </rPr>
      <t>Elías piña,</t>
    </r>
    <r>
      <rPr>
        <sz val="16"/>
        <color theme="1"/>
        <rFont val="Calibri"/>
        <family val="2"/>
        <scheme val="minor"/>
      </rPr>
      <t xml:space="preserve"> haciendo entrega de diferentes tipos de medicamentos y Votaminas prenatales en el </t>
    </r>
    <r>
      <rPr>
        <b/>
        <sz val="16"/>
        <color theme="1"/>
        <rFont val="Calibri"/>
        <family val="2"/>
        <scheme val="minor"/>
      </rPr>
      <t>hospital municipal de sabana cruz,</t>
    </r>
    <r>
      <rPr>
        <sz val="16"/>
        <color theme="1"/>
        <rFont val="Calibri"/>
        <family val="2"/>
        <scheme val="minor"/>
      </rPr>
      <t xml:space="preserve"> los cuales fueron donados por la fundación el buen samaritano</t>
    </r>
  </si>
  <si>
    <r>
      <t xml:space="preserve">Del 26 al 29 de enero, se realizó un viaje al municipio de </t>
    </r>
    <r>
      <rPr>
        <b/>
        <sz val="16"/>
        <color theme="1"/>
        <rFont val="Calibri"/>
        <family val="2"/>
        <scheme val="minor"/>
      </rPr>
      <t xml:space="preserve">Banica, provincia Elías piña, integrada por </t>
    </r>
    <r>
      <rPr>
        <sz val="16"/>
        <color theme="1"/>
        <rFont val="Calibri"/>
        <family val="2"/>
        <scheme val="minor"/>
      </rPr>
      <t xml:space="preserve"> una comitiva en representación del Embajador /Director  de esta institución, haciendo entrega de vitaminas prenatales y otros medicamentos al centro de </t>
    </r>
    <r>
      <rPr>
        <b/>
        <sz val="16"/>
        <color theme="1"/>
        <rFont val="Calibri"/>
        <family val="2"/>
        <scheme val="minor"/>
      </rPr>
      <t>salud de Banica, los cuales fueron donados por la fundación el buen samaritano.</t>
    </r>
  </si>
  <si>
    <t>La Romana (En socializacion)</t>
  </si>
  <si>
    <t>Varios</t>
  </si>
  <si>
    <t>Elias Piña</t>
  </si>
  <si>
    <t>Sabana Cruz</t>
  </si>
  <si>
    <t>Banica</t>
  </si>
  <si>
    <t>Aun no habia asignacion de combustibles</t>
  </si>
  <si>
    <t>Viaje realizado a los municipios de loma de cabrera y chacuey de la provincia Dajabon y al municipio de Rio Limpio de la provincia Elías piña, realizando  entrega  de diferentes tipos de medicamentos a estos municipio, donados por la fundación  el buen samaritano.</t>
  </si>
  <si>
    <t>Viaje realizado a los municipios de cañongo y Santiago de cruz de la provincia Dajabon y los municipio de Partido y Villa los Almácigos de la  provincia Santiago Rodríguez, realizando entrega   de diferentes tipos de medicamentos a estos municipio y hogar de anciano,  donados por la fundacion el buen  samaritano</t>
  </si>
  <si>
    <t>Viaje realizado a los municipios de jimani y la descubierta de la provincia  independencia y la provincia  pedernales realizando entrega de diferentes tipos de medicamentos a los hospitales y UNAPS de estos municipios, donados por la fundación el buen samaritano y entregando  banderas  dominicana a puestos militares y estaciones de bomberos de estas provincia.</t>
  </si>
  <si>
    <r>
      <t>Viaje realizado a la provincia de pedernales, participando en el primer palazo del inicio de la construcción de los dos primeros hoteles, anticipados en el proyecto de desarrollo turístico de esta provincia ,</t>
    </r>
    <r>
      <rPr>
        <b/>
        <sz val="16"/>
        <color theme="1"/>
        <rFont val="Calibri"/>
        <family val="2"/>
        <scheme val="minor"/>
      </rPr>
      <t>IBEROSTAR E INCLUSIVE LA COLECTION PART OF WORLD OF HYATT</t>
    </r>
    <r>
      <rPr>
        <sz val="16"/>
        <color theme="1"/>
        <rFont val="Calibri"/>
        <family val="2"/>
        <scheme val="minor"/>
      </rPr>
      <t>, celebrado el domingo 5 de febrero 2023 a las 10 am en la carretera de cabo rojo.</t>
    </r>
  </si>
  <si>
    <t>Perdernales</t>
  </si>
  <si>
    <t>Pedernanles</t>
  </si>
  <si>
    <t>Dajabon y Elias Piña</t>
  </si>
  <si>
    <t>Chacuey, Loma de Cabrera y Rio Limpio</t>
  </si>
  <si>
    <t>Santiago Rodrigues y Dajabon</t>
  </si>
  <si>
    <t>Partido, Villa los almacigos y Santiago de la Cruz</t>
  </si>
  <si>
    <t>Pedernales e Independencia</t>
  </si>
  <si>
    <t>Pedernales, Jimani, las descubierta</t>
  </si>
  <si>
    <t>Se planeò en reunion rutinaria en oficina CNF</t>
  </si>
  <si>
    <t>Marzo</t>
  </si>
  <si>
    <t>Las Trincheras, Villa Vazquez</t>
  </si>
  <si>
    <t>Montecristi</t>
  </si>
  <si>
    <t>Rancho la Guardia,  Juan Santiago y Hondo Valle</t>
  </si>
  <si>
    <t>Provincia Elias Piña</t>
  </si>
  <si>
    <t>Independencia, Enriqueillo, y Barahona</t>
  </si>
  <si>
    <t>Independencia y Barahona</t>
  </si>
  <si>
    <t>Actividades planeadas en oficinas de CNF</t>
  </si>
  <si>
    <r>
      <t xml:space="preserve">Un equipo del </t>
    </r>
    <r>
      <rPr>
        <b/>
        <sz val="18"/>
        <color theme="1"/>
        <rFont val="Calibri"/>
        <family val="2"/>
        <scheme val="minor"/>
      </rPr>
      <t>Consejo Nacional de Fronteras</t>
    </r>
    <r>
      <rPr>
        <sz val="18"/>
        <color theme="1"/>
        <rFont val="Calibri"/>
        <family val="2"/>
        <scheme val="minor"/>
      </rPr>
      <t xml:space="preserve"> realizó un viaje al sector </t>
    </r>
    <r>
      <rPr>
        <b/>
        <sz val="18"/>
        <color theme="1"/>
        <rFont val="Calibri"/>
        <family val="2"/>
        <scheme val="minor"/>
      </rPr>
      <t>La Trinchera de Villa Vásquez Provincia Montecristi,</t>
    </r>
    <r>
      <rPr>
        <sz val="18"/>
        <color theme="1"/>
        <rFont val="Calibri"/>
        <family val="2"/>
        <scheme val="minor"/>
      </rPr>
      <t xml:space="preserve"> participando en la jornada médica, conjuntamente con la  </t>
    </r>
    <r>
      <rPr>
        <b/>
        <sz val="18"/>
        <color theme="1"/>
        <rFont val="Calibri"/>
        <family val="2"/>
        <scheme val="minor"/>
      </rPr>
      <t>Iglesia de Dios Pentecosta</t>
    </r>
    <r>
      <rPr>
        <sz val="18"/>
        <color theme="1"/>
        <rFont val="Calibri"/>
        <family val="2"/>
        <scheme val="minor"/>
      </rPr>
      <t xml:space="preserve">l, en el cual se entregaron diferentes tipos de medicamentos,   donados por la </t>
    </r>
    <r>
      <rPr>
        <b/>
        <sz val="18"/>
        <color theme="1"/>
        <rFont val="Calibri"/>
        <family val="2"/>
        <scheme val="minor"/>
      </rPr>
      <t>Fundación el Buen Samaritano</t>
    </r>
    <r>
      <rPr>
        <sz val="18"/>
        <color theme="1"/>
        <rFont val="Calibri"/>
        <family val="2"/>
        <scheme val="minor"/>
      </rPr>
      <t>, además  se entregaron banderas a los destacamentos y puestos militares de esta provincia.</t>
    </r>
  </si>
  <si>
    <r>
      <t xml:space="preserve">Un equipo del </t>
    </r>
    <r>
      <rPr>
        <b/>
        <sz val="18"/>
        <color theme="1"/>
        <rFont val="Calibri"/>
        <family val="2"/>
        <scheme val="minor"/>
      </rPr>
      <t>Consejo Nacional de Fronteras</t>
    </r>
    <r>
      <rPr>
        <sz val="18"/>
        <color theme="1"/>
        <rFont val="Calibri"/>
        <family val="2"/>
        <scheme val="minor"/>
      </rPr>
      <t xml:space="preserve"> realizo un viaje recorrido a los municipios </t>
    </r>
    <r>
      <rPr>
        <b/>
        <sz val="18"/>
        <color theme="1"/>
        <rFont val="Calibri"/>
        <family val="2"/>
        <scheme val="minor"/>
      </rPr>
      <t>Juan Santiago, Rancho la Guardia y Hondo Valle, de la provincia Elías Piña,</t>
    </r>
    <r>
      <rPr>
        <sz val="18"/>
        <color theme="1"/>
        <rFont val="Calibri"/>
        <family val="2"/>
        <scheme val="minor"/>
      </rPr>
      <t xml:space="preserve"> llevando donaciones de diferentes tipos de medicamentos a hospitales y Unidades de Atención Primarias de estos municipios, donados por la fundación el buen samaritano.</t>
    </r>
  </si>
  <si>
    <r>
      <t xml:space="preserve">Un Equipo del </t>
    </r>
    <r>
      <rPr>
        <b/>
        <sz val="18"/>
        <color theme="1"/>
        <rFont val="Calibri"/>
        <family val="2"/>
        <scheme val="minor"/>
      </rPr>
      <t>Consejo Nacional de Fronteras</t>
    </r>
    <r>
      <rPr>
        <sz val="18"/>
        <color theme="1"/>
        <rFont val="Calibri"/>
        <family val="2"/>
        <scheme val="minor"/>
      </rPr>
      <t xml:space="preserve"> realizo un viaje a las provincias de </t>
    </r>
    <r>
      <rPr>
        <b/>
        <sz val="18"/>
        <color theme="1"/>
        <rFont val="Calibri"/>
        <family val="2"/>
        <scheme val="minor"/>
      </rPr>
      <t>Barahona e independencia participando en el 1er Foro de Desarrollo de la Zona Fronteriza Sur a celebrarse en esta la provincia</t>
    </r>
    <r>
      <rPr>
        <sz val="18"/>
        <color theme="1"/>
        <rFont val="Calibri"/>
        <family val="2"/>
        <scheme val="minor"/>
      </rPr>
      <t xml:space="preserve">, en el </t>
    </r>
    <r>
      <rPr>
        <b/>
        <sz val="18"/>
        <color theme="1"/>
        <rFont val="Calibri"/>
        <family val="2"/>
        <scheme val="minor"/>
      </rPr>
      <t xml:space="preserve">salón multiuso </t>
    </r>
    <r>
      <rPr>
        <sz val="18"/>
        <color theme="1"/>
        <rFont val="Calibri"/>
        <family val="2"/>
        <scheme val="minor"/>
      </rPr>
      <t xml:space="preserve">Prof. Luis Díaz, de la universidad Catolica Tecnologica de Barahona, </t>
    </r>
    <r>
      <rPr>
        <b/>
        <sz val="18"/>
        <color theme="1"/>
        <rFont val="Calibri"/>
        <family val="2"/>
        <scheme val="minor"/>
      </rPr>
      <t>el viernes 24 de marzo de 2023,</t>
    </r>
    <r>
      <rPr>
        <sz val="18"/>
        <color theme="1"/>
        <rFont val="Calibri"/>
        <family val="2"/>
        <scheme val="minor"/>
      </rPr>
      <t xml:space="preserve"> Además de hicieron entregas de varios tipos de medicamentos en estas provincias, a las oficinas del servicio nacional de salud (SNS) donados por la Fundación el Buen Samaritano. </t>
    </r>
  </si>
  <si>
    <t>Abril</t>
  </si>
  <si>
    <t>En fecha del 1 al 2 del mes de Abril, se realizó un viaje al municipio de Hondo Valle provincia Elías Piña, acompañando al excelentísimo señor  presidente de la republica a la inauguración del INAIPI y la escuela Juan Pablo Duarte de la comunidad del Hunquito, de Hondo Valle donde también se llevó a cabo una reunión con agricultores y comunitarios de este municipio.</t>
  </si>
  <si>
    <t>En fecha del 21 al 22 del mes de abril, se realizó un viaje a la provincia independencia a la entrega de medicamentos donados por la fundación el buen samaritano y adema realizando entrega de electrodoméstico a una  familia que fue víctima de un incendio, los cuales fueron donados por el instituto de auxilios y vivienda (INAVI)</t>
  </si>
  <si>
    <t xml:space="preserve">Elias </t>
  </si>
  <si>
    <t>Hondo Valle</t>
  </si>
  <si>
    <t>Independencia</t>
  </si>
  <si>
    <t>Se planeo en oficinas de CNF</t>
  </si>
  <si>
    <t>Pedro Santana</t>
  </si>
  <si>
    <t>Se planeo en oficinas del CNF</t>
  </si>
  <si>
    <t>Se realizó un viaje realizado al municipio de pedro santana, Provincia Elías Piña , conjuntamente con del diputado de esta provincia, haciendo entregas de utilerías deportivas a diferentes ligas de este municipio.</t>
  </si>
  <si>
    <t>Se realizó un viaje realizado al municipio comendador provincia Elías Piña, conjuntamente con la oficina provincial de salud, realizando entregas de insumos médicos en el hospital rosa Duarte, donados por la  fundación buen samaritano.</t>
  </si>
  <si>
    <t>Se realizó un viaje realizado a la provincia la Romana, como parte de una comisión en representación del Embajador/Director del consejo nacional de fronteras, recibiendo donación de medicamentos en la fundación el buen samaritano, para ser utilizados en los operativos médicos en los municipios de comendador y el distrito municipal de guayabo los días 28 y 29 del  mes de mayo de 2023, en la provincia de Elías Piña.</t>
  </si>
  <si>
    <t>Se realizó un viaje realizado a los municipios de comendador y el distrito municipal de guayabo de la provincia Elías piña , llevando donaciones  de diferentes tipos de medicamentos, al operativo médico que se llevó a cabo en los diferentes municipios los día 28 y 29 del mes de mayo de 2023 donados por la  fundación buen samaritano.</t>
  </si>
  <si>
    <t>Comendador</t>
  </si>
  <si>
    <t>La Romana</t>
  </si>
  <si>
    <t>El Guayabo</t>
  </si>
  <si>
    <t>Mayo</t>
  </si>
  <si>
    <t>&gt;</t>
  </si>
  <si>
    <t>Se realizó un viaje realizado a la  municipio sabana cruz provincia de Elías Piña, como parte de una comitiva, en representación del Embajador/Director del Consejo Nacional de Fronteras, a la entregas de  medicamentos prenatales, andadores y carritos de manejos manual para personas  con discapacitado de este municipio, donados por la fundación el buen samaritano.</t>
  </si>
  <si>
    <t>Se realizó un viaje a la provincia de pedernales e independencia participando en una reunión con empresarios y comerciante de esta provincia, dando a conocer los avances de la construcción de los mercados de pedernales e independencia y también  participando de la jornada medica conjuntamente con el diputado y la alcaldesa de la provincia de Elías piña, que se llevó a cabo el sábado 23 de julio del presente año.</t>
  </si>
  <si>
    <t>Se realizó un viaje a los municipios de Banicas, distrito municipal sabana cruz y sabana Higuero de la provincia de Elías Piña participando en la jornada de facilitación de servicios "primero tu" con la  participación de PROPEED, consejo Nacional de   Fronteras, ADESS, CONAPE,CODADIS y SUPERATE que se llevó a cabo en esta provincia los días 29 y 30 del mes de julio de 2023</t>
  </si>
  <si>
    <t>Dsitrito Municipal de Sabana Cruz</t>
  </si>
  <si>
    <t>Independencia, Pedernales y Elias Piña</t>
  </si>
  <si>
    <t>Pedernales, Independencia y Comendador</t>
  </si>
  <si>
    <t>Banica, D.M. Sabana Cruz, Sabana Higuero</t>
  </si>
  <si>
    <t>Julio</t>
  </si>
  <si>
    <t>Junio</t>
  </si>
  <si>
    <r>
      <t xml:space="preserve">En fecha del 7 al 10 de Junio del año 2023 se realizó un viaje a la provincia de San Juan y a los municipios de Pedro Santana, Sabana Cruz y Banica, de la Provincia Elías Piña, como parte de una </t>
    </r>
    <r>
      <rPr>
        <b/>
        <i/>
        <sz val="18"/>
        <color theme="1"/>
        <rFont val="Calibri"/>
        <family val="2"/>
        <scheme val="minor"/>
      </rPr>
      <t>comisión en representación del Embajador/Director</t>
    </r>
    <r>
      <rPr>
        <sz val="18"/>
        <color theme="1"/>
        <rFont val="Calibri"/>
        <family val="2"/>
        <scheme val="minor"/>
      </rPr>
      <t xml:space="preserve"> conjuntamente con el director de la fundación el buen samaritano, Sr, Moisés Sufren, a la entrega de medicamentos sillas de ruedas para discapacitados en estos municipios, donado por la </t>
    </r>
    <r>
      <rPr>
        <b/>
        <i/>
        <sz val="18"/>
        <color theme="1"/>
        <rFont val="Calibri"/>
        <family val="2"/>
        <scheme val="minor"/>
      </rPr>
      <t>Fundación el Bien Samaritano.</t>
    </r>
  </si>
  <si>
    <t>San Juan de la Maguana y Elias Piña</t>
  </si>
  <si>
    <t>San juan de la Maguana, Banica, Pedro Santana y Sabana Cruz</t>
  </si>
  <si>
    <t>Se planeo en ofivina del CNF</t>
  </si>
  <si>
    <t>Agosto</t>
  </si>
  <si>
    <t>En fecha del 4 al 6 de agosto, se realizó un viaje  al distrito municipal de rio limpio, de la provincia Elías piña, conjuntamente con el diputado de esta provincia, realizando la entrega de útiles escolares a estudiantes de escasos recursos y medicamentos donados por la fundación el buen samaritano y participando en el operativo médico, que se llevó  a cabo en este municipio</t>
  </si>
  <si>
    <t>En fecha del 11 al 13 de agosto, se realizó un viaje a los municipios de sabana Larga, comendador y los corositos, de la provincia  de Elías Piña en representación del embajador/director , a la entrega de útiles escolares a estudiantes de escaso recursos en un operativo médico y realizando la entrega de medicamentos donados por la fundación el buen samaritano.</t>
  </si>
  <si>
    <t>En fecha del 16 al 18 de agosto, se realizó viaje a la provincia de Santiago, para participar en los actos cívicos por el día de la restauración  celebrado: en Santiago  el 16 de agosto de 8am a 4 pm el desfile militar patriótico restaurador  encabezado por el presidente de la república, continuando con el programa el 17 de este mismo mes a las 8 am con el acto cívico militar en el monumento de capotillo en la provincia Dajabón y el municipio de Guayubin provincia Montecristi el 18 de agosto  de 8 am  inicio de los honores militares a los restauradores y a las 9 am se llevara a cabo  el acto cívico militar tedeum, en la iglesia de san Lorenzo</t>
  </si>
  <si>
    <t>En fecha del 18 al 20 de agosto, se realizó un viaje  al municipio de hondo valle, provincia Elías Piña, en representación del embajador/  director, en la entrega de útiles escolares a estudiantes de escasos recursos y medicamentos donados por la fundación el buen samaritano</t>
  </si>
  <si>
    <t>El día 25 de agostos, se realizó un viaje  a la provincia de la romana como parte de una comisión, en representación del Embajador/Director del consejo nacional de fronteras , recibiendo donaciones de  medicamentos en la fundación el buen samaritano, para ser utilizados  en los operativos médicos a realizarse en las provincias fronterizas.</t>
  </si>
  <si>
    <t>en fecha del 26 al 27 de agosto, se realizó un viaje  al distrito municipal de Santiago de la cruz, provincia Dajabón, a la entrega de útiles  escolares a niños de escasos recursos y entregando medicamentos y sillas de ruedas, donados por la fundación el buen samaritano</t>
  </si>
  <si>
    <t>En fecha del 2 al 2 de agosto, se realizó un viaje a la provincia de la Romana como parte de una comisión, en representación del Embajador/Director, a buscar medicamentos que fueron donados por la fundación el Buen Samaritano.</t>
  </si>
  <si>
    <t>Rio Limpio</t>
  </si>
  <si>
    <t>Sabana Larga, Corosito, Comendador</t>
  </si>
  <si>
    <t>Santiago, Dabajon, Montecristi</t>
  </si>
  <si>
    <t>Santiago, Capotillo, Guayubin</t>
  </si>
  <si>
    <t>Dajabon</t>
  </si>
  <si>
    <t>Santaigo de la Cruz</t>
  </si>
  <si>
    <t>Estas actividades fueron planeadas en nuestra reuniones de planificacion</t>
  </si>
  <si>
    <t>Sepetiembre</t>
  </si>
  <si>
    <t>Se realizó un Viaje al Municipio de Pedro Santana de la Provincia Elías piña, como parte de una comisión, en representación del Embajador/Director, conjuntamente con la Gobernadora y el Director Provincial del Banco Agrícola, a la entrega de medicamentos y vitaminas prenatales donado por la Fundación el buen samaritano y también electrodomésticos (abanicos, refrigeradores) donado por el Banco Agrícola.</t>
  </si>
  <si>
    <t>Se realizó un viaje realizado a la provincia  La Romana , como parte de una comisión, en representación del embajador/director del consejo nacional de fronteras, para recibir una donación de medicamentos, materiales de consumo médico, silla de rueda y andadores, en la fundación el buen samaritano para ser utilizado en los operativos médicos a realizarse en la provincia fronterizas.</t>
  </si>
  <si>
    <t>Se realizó un Viaje a las Provincias de Elías Piña e Independencia para ejecutar un recorrido por la zona y sostener varias reuniones con el CESFRONT y el Ejército, para socializar sobre desarrollo del cierre de la frontera y así también entrega de lentes de sol a los soldados, donado por la Fundación el Buen Samaritano y escuchar los sentimientos de los comerciantes de estas provincias.</t>
  </si>
  <si>
    <t>En Sub-Director del Consejo Nacional de Fronteras realizo un viaje a la provincia de Dajabón en representación del Director/embajador  del consejo nacional de fronteras, para asistir a una reunión con el Cesfront para tratar asuntos relacionado con el rio masacre.</t>
  </si>
  <si>
    <t>Se realizo un Viaje a los Municipios de Villa Vásquez Provincia Monte Cristi y el Municipio Partido de la provincia Dajabón, a la entrega de raciones alimenticias a personas de escasos recursos de las Zonas Fronterizas, como parte  del Programa Social que lleva la Institución</t>
  </si>
  <si>
    <t>Elias Piña e Independencia</t>
  </si>
  <si>
    <t>Comendador-Independencia</t>
  </si>
  <si>
    <t>Montecristi-Dajabon</t>
  </si>
  <si>
    <t>Villa Vazquez-Partido Dajabon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</si>
</sst>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39">
    <font>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24"/>
      <color theme="4"/>
      <name val="New times roma"/>
    </font>
    <font>
      <b/>
      <sz val="24"/>
      <color rgb="FF000000"/>
      <name val="New times roma"/>
    </font>
    <font>
      <sz val="24"/>
      <color theme="1"/>
      <name val="News times roma"/>
    </font>
    <font>
      <sz val="18"/>
      <color theme="1"/>
      <name val="New times roma"/>
    </font>
    <font>
      <sz val="16"/>
      <color theme="1"/>
      <name val="Calibri"/>
      <family val="2"/>
      <scheme val="minor"/>
    </font>
    <font>
      <b/>
      <sz val="16"/>
      <color theme="1"/>
      <name val="Calibri"/>
      <family val="2"/>
      <scheme val="minor"/>
    </font>
    <font>
      <sz val="22"/>
      <color theme="1"/>
      <name val="News times roma"/>
    </font>
    <font>
      <sz val="18"/>
      <color theme="1"/>
      <name val="News times roma"/>
    </font>
    <font>
      <sz val="18"/>
      <color theme="1"/>
      <name val="Calibri"/>
      <family val="2"/>
      <scheme val="minor"/>
    </font>
    <font>
      <b/>
      <sz val="18"/>
      <color theme="1"/>
      <name val="Calibri"/>
      <family val="2"/>
      <scheme val="minor"/>
    </font>
    <font>
      <b/>
      <i/>
      <sz val="18"/>
      <color theme="1"/>
      <name val="Calibri"/>
      <family val="2"/>
      <scheme val="minor"/>
    </font>
    <font>
      <b/>
      <sz val="26"/>
      <color rgb="FF000000"/>
      <name val="New times roma"/>
    </font>
  </fonts>
  <fills count="7">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ashed">
        <color indexed="64"/>
      </left>
      <right style="hair">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dashed">
        <color indexed="64"/>
      </left>
      <right style="hair">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hair">
        <color indexed="64"/>
      </top>
      <bottom/>
      <diagonal/>
    </border>
  </borders>
  <cellStyleXfs count="1">
    <xf numFmtId="0" fontId="0" fillId="0" borderId="0"/>
  </cellStyleXfs>
  <cellXfs count="16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4" fillId="0" borderId="0" xfId="0" applyFont="1" applyAlignment="1">
      <alignment horizontal="center"/>
    </xf>
    <xf numFmtId="0" fontId="5" fillId="0" borderId="6" xfId="0" applyFont="1" applyBorder="1" applyAlignment="1">
      <alignment horizontal="center"/>
    </xf>
    <xf numFmtId="0" fontId="5" fillId="0" borderId="7" xfId="0" applyFont="1" applyBorder="1"/>
    <xf numFmtId="0" fontId="7" fillId="0" borderId="7" xfId="0" applyFont="1" applyBorder="1"/>
    <xf numFmtId="0" fontId="5" fillId="0" borderId="11" xfId="0" applyFont="1" applyBorder="1"/>
    <xf numFmtId="0" fontId="7" fillId="0" borderId="0" xfId="0" applyFont="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5" borderId="18" xfId="0" applyFont="1" applyFill="1" applyBorder="1" applyAlignment="1">
      <alignment horizontal="center" vertical="center"/>
    </xf>
    <xf numFmtId="0" fontId="10" fillId="5" borderId="16" xfId="0" applyFont="1" applyFill="1" applyBorder="1" applyAlignment="1">
      <alignment horizontal="left"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left" vertical="center" wrapText="1"/>
    </xf>
    <xf numFmtId="0" fontId="12" fillId="5" borderId="19" xfId="0" applyFont="1" applyFill="1" applyBorder="1" applyAlignment="1">
      <alignment horizontal="left" vertical="center"/>
    </xf>
    <xf numFmtId="14" fontId="12" fillId="5" borderId="19" xfId="0" applyNumberFormat="1" applyFont="1" applyFill="1" applyBorder="1" applyAlignment="1">
      <alignment horizontal="center" vertical="center" wrapText="1"/>
    </xf>
    <xf numFmtId="7" fontId="13" fillId="5" borderId="20" xfId="0" applyNumberFormat="1" applyFont="1" applyFill="1" applyBorder="1" applyAlignment="1">
      <alignment horizontal="center" vertical="center"/>
    </xf>
    <xf numFmtId="7" fontId="13" fillId="5" borderId="21" xfId="0" applyNumberFormat="1" applyFont="1" applyFill="1" applyBorder="1" applyAlignment="1">
      <alignment horizontal="center" vertical="center"/>
    </xf>
    <xf numFmtId="7" fontId="13" fillId="5" borderId="22" xfId="0" applyNumberFormat="1" applyFont="1" applyFill="1" applyBorder="1" applyAlignment="1">
      <alignment horizontal="center" vertical="center"/>
    </xf>
    <xf numFmtId="0" fontId="13"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25" xfId="0" applyFont="1" applyFill="1" applyBorder="1" applyAlignment="1">
      <alignment horizontal="left" vertical="center" wrapText="1"/>
    </xf>
    <xf numFmtId="0" fontId="11"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4" fillId="5" borderId="24"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0" borderId="0" xfId="0" applyFont="1" applyAlignment="1">
      <alignment horizontal="justify" vertical="center"/>
    </xf>
    <xf numFmtId="0" fontId="18" fillId="5" borderId="24" xfId="0" applyFont="1" applyFill="1" applyBorder="1" applyAlignment="1">
      <alignment horizontal="center" vertical="center" wrapText="1"/>
    </xf>
    <xf numFmtId="0" fontId="12" fillId="5" borderId="26" xfId="0" applyFont="1" applyFill="1" applyBorder="1" applyAlignment="1">
      <alignment horizontal="left" vertical="center" wrapText="1"/>
    </xf>
    <xf numFmtId="0" fontId="12" fillId="5" borderId="26" xfId="0" applyFont="1" applyFill="1" applyBorder="1" applyAlignment="1">
      <alignment horizontal="center" vertical="center" wrapText="1"/>
    </xf>
    <xf numFmtId="0" fontId="10" fillId="5" borderId="27" xfId="0" applyFont="1" applyFill="1" applyBorder="1" applyAlignment="1">
      <alignment horizontal="left" vertical="center" wrapText="1"/>
    </xf>
    <xf numFmtId="0" fontId="19" fillId="5" borderId="24" xfId="0" applyFont="1" applyFill="1" applyBorder="1" applyAlignment="1">
      <alignment horizontal="center" vertical="center" wrapText="1"/>
    </xf>
    <xf numFmtId="0" fontId="15" fillId="5" borderId="24" xfId="0" applyFont="1" applyFill="1" applyBorder="1" applyAlignment="1">
      <alignment horizontal="center" vertical="center" wrapText="1"/>
    </xf>
    <xf numFmtId="14" fontId="16" fillId="5" borderId="26" xfId="0" applyNumberFormat="1" applyFont="1" applyFill="1" applyBorder="1" applyAlignment="1">
      <alignment horizontal="center" vertical="center" wrapText="1"/>
    </xf>
    <xf numFmtId="0" fontId="11" fillId="0" borderId="0" xfId="0" applyFont="1" applyAlignment="1">
      <alignment horizontal="left"/>
    </xf>
    <xf numFmtId="0" fontId="20"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4" fontId="16" fillId="5" borderId="28"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7" fontId="21" fillId="5" borderId="29" xfId="0" applyNumberFormat="1" applyFont="1" applyFill="1" applyBorder="1" applyAlignment="1">
      <alignment horizontal="center" vertical="center" wrapText="1"/>
    </xf>
    <xf numFmtId="7" fontId="22" fillId="2" borderId="10"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0" borderId="0" xfId="0" applyFont="1" applyAlignment="1">
      <alignment horizontal="left"/>
    </xf>
    <xf numFmtId="0" fontId="13" fillId="5" borderId="4" xfId="0" applyFont="1" applyFill="1" applyBorder="1" applyAlignment="1">
      <alignment horizontal="center" vertical="center" wrapText="1"/>
    </xf>
    <xf numFmtId="0" fontId="13" fillId="5" borderId="0" xfId="0" applyFont="1" applyFill="1" applyAlignment="1">
      <alignment horizontal="left" vertical="center" wrapText="1"/>
    </xf>
    <xf numFmtId="0" fontId="13" fillId="5" borderId="0" xfId="0" applyFont="1" applyFill="1" applyAlignment="1">
      <alignment horizontal="center" vertical="center" wrapText="1"/>
    </xf>
    <xf numFmtId="7" fontId="23" fillId="5" borderId="0" xfId="0" applyNumberFormat="1" applyFont="1" applyFill="1" applyAlignment="1">
      <alignment horizontal="center" vertical="center" wrapText="1"/>
    </xf>
    <xf numFmtId="0" fontId="13" fillId="5" borderId="5" xfId="0" applyFont="1" applyFill="1" applyBorder="1" applyAlignment="1">
      <alignment horizontal="center" vertical="center" wrapText="1"/>
    </xf>
    <xf numFmtId="7" fontId="9" fillId="5" borderId="0" xfId="0" applyNumberFormat="1" applyFont="1" applyFill="1" applyAlignment="1">
      <alignment horizontal="center" vertical="center" wrapText="1"/>
    </xf>
    <xf numFmtId="0" fontId="24" fillId="5" borderId="0" xfId="0" applyFont="1" applyFill="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Alignment="1">
      <alignment horizontal="left" vertical="center" wrapText="1"/>
    </xf>
    <xf numFmtId="0" fontId="1" fillId="5" borderId="0" xfId="0" applyFont="1" applyFill="1" applyAlignment="1">
      <alignment horizontal="center" vertical="center" wrapText="1"/>
    </xf>
    <xf numFmtId="0" fontId="1" fillId="5" borderId="5" xfId="0" applyFont="1" applyFill="1" applyBorder="1" applyAlignment="1">
      <alignment horizontal="center" vertical="center" wrapText="1"/>
    </xf>
    <xf numFmtId="0" fontId="1" fillId="0" borderId="7" xfId="0" applyFont="1" applyBorder="1" applyAlignment="1">
      <alignment horizontal="left"/>
    </xf>
    <xf numFmtId="0" fontId="25" fillId="0" borderId="0" xfId="0" applyFont="1" applyAlignment="1">
      <alignment horizontal="left" vertic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26" fillId="0" borderId="0" xfId="0" applyFont="1" applyAlignment="1">
      <alignment horizontal="left"/>
    </xf>
    <xf numFmtId="0" fontId="26" fillId="0" borderId="5" xfId="0" applyFont="1" applyBorder="1" applyAlignment="1">
      <alignment horizontal="left"/>
    </xf>
    <xf numFmtId="0" fontId="26" fillId="0" borderId="6"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left"/>
    </xf>
    <xf numFmtId="0" fontId="26" fillId="0" borderId="11"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17" fontId="6" fillId="2" borderId="7" xfId="0" applyNumberFormat="1" applyFont="1" applyFill="1" applyBorder="1" applyAlignment="1">
      <alignment horizontal="center" vertical="center"/>
    </xf>
    <xf numFmtId="0" fontId="29" fillId="5" borderId="26" xfId="0"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30" fillId="0" borderId="0" xfId="0" applyFont="1" applyAlignment="1">
      <alignment horizontal="left"/>
    </xf>
    <xf numFmtId="0" fontId="31" fillId="5" borderId="27" xfId="0" applyFont="1" applyFill="1" applyBorder="1" applyAlignment="1">
      <alignment horizontal="left" vertical="center" wrapText="1"/>
    </xf>
    <xf numFmtId="0" fontId="31" fillId="5" borderId="30" xfId="0" applyFont="1" applyFill="1" applyBorder="1" applyAlignment="1">
      <alignment horizontal="left" vertical="center" wrapText="1"/>
    </xf>
    <xf numFmtId="0" fontId="12" fillId="5" borderId="25" xfId="0" applyFont="1" applyFill="1" applyBorder="1" applyAlignment="1">
      <alignment horizontal="center" vertical="center" wrapText="1"/>
    </xf>
    <xf numFmtId="7" fontId="13" fillId="6" borderId="20" xfId="0" applyNumberFormat="1" applyFont="1" applyFill="1" applyBorder="1" applyAlignment="1">
      <alignment horizontal="center" vertical="center"/>
    </xf>
    <xf numFmtId="0" fontId="15" fillId="5" borderId="31" xfId="0" applyFont="1" applyFill="1" applyBorder="1" applyAlignment="1">
      <alignment horizontal="center" vertical="center" wrapText="1"/>
    </xf>
    <xf numFmtId="0" fontId="33" fillId="5" borderId="26" xfId="0" applyFont="1" applyFill="1" applyBorder="1" applyAlignment="1">
      <alignment horizontal="center" vertical="center" wrapText="1"/>
    </xf>
    <xf numFmtId="14" fontId="33" fillId="5" borderId="26" xfId="0" applyNumberFormat="1" applyFont="1" applyFill="1" applyBorder="1" applyAlignment="1">
      <alignment horizontal="center" vertical="center" wrapText="1"/>
    </xf>
    <xf numFmtId="7" fontId="26" fillId="5" borderId="20" xfId="0" applyNumberFormat="1" applyFont="1" applyFill="1" applyBorder="1" applyAlignment="1">
      <alignment horizontal="center" vertical="center"/>
    </xf>
    <xf numFmtId="7" fontId="26" fillId="5" borderId="21" xfId="0" applyNumberFormat="1" applyFont="1" applyFill="1" applyBorder="1" applyAlignment="1">
      <alignment horizontal="center" vertical="center"/>
    </xf>
    <xf numFmtId="7" fontId="26" fillId="5" borderId="22" xfId="0" applyNumberFormat="1" applyFont="1" applyFill="1" applyBorder="1" applyAlignment="1">
      <alignment horizontal="center" vertical="center"/>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14" fontId="33" fillId="5" borderId="28" xfId="0" applyNumberFormat="1" applyFont="1" applyFill="1" applyBorder="1" applyAlignment="1">
      <alignment horizontal="center" vertical="center" wrapText="1"/>
    </xf>
    <xf numFmtId="0" fontId="33" fillId="5" borderId="32"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34" fillId="5" borderId="26" xfId="0" applyNumberFormat="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5" fillId="5" borderId="27"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5" borderId="12"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2" fillId="5" borderId="13" xfId="0" applyFont="1" applyFill="1" applyBorder="1" applyAlignment="1">
      <alignment horizontal="left" vertical="center"/>
    </xf>
    <xf numFmtId="14" fontId="12" fillId="5" borderId="13" xfId="0" applyNumberFormat="1" applyFont="1" applyFill="1" applyBorder="1" applyAlignment="1">
      <alignment horizontal="center" vertical="center" wrapText="1"/>
    </xf>
    <xf numFmtId="7" fontId="13" fillId="5" borderId="37" xfId="0" applyNumberFormat="1" applyFont="1" applyFill="1" applyBorder="1" applyAlignment="1">
      <alignment horizontal="center" vertical="center"/>
    </xf>
    <xf numFmtId="7" fontId="13" fillId="5" borderId="38" xfId="0" applyNumberFormat="1" applyFont="1" applyFill="1" applyBorder="1" applyAlignment="1">
      <alignment horizontal="center" vertical="center"/>
    </xf>
    <xf numFmtId="7" fontId="13" fillId="5" borderId="36"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40" xfId="0" applyFont="1" applyFill="1" applyBorder="1" applyAlignment="1">
      <alignment horizontal="left" vertical="center" wrapText="1"/>
    </xf>
    <xf numFmtId="0" fontId="15" fillId="5" borderId="28" xfId="0" applyFont="1" applyFill="1" applyBorder="1" applyAlignment="1">
      <alignment horizontal="center" vertical="center" wrapText="1"/>
    </xf>
    <xf numFmtId="14" fontId="34" fillId="5" borderId="28" xfId="0" applyNumberFormat="1" applyFont="1" applyFill="1" applyBorder="1" applyAlignment="1">
      <alignment horizontal="center" vertical="center" wrapText="1"/>
    </xf>
    <xf numFmtId="7" fontId="13" fillId="5" borderId="41" xfId="0" applyNumberFormat="1" applyFont="1" applyFill="1" applyBorder="1" applyAlignment="1">
      <alignment horizontal="center" vertical="center"/>
    </xf>
    <xf numFmtId="7" fontId="13" fillId="5" borderId="42" xfId="0" applyNumberFormat="1" applyFont="1" applyFill="1" applyBorder="1" applyAlignment="1">
      <alignment horizontal="center" vertical="center"/>
    </xf>
    <xf numFmtId="7" fontId="13" fillId="5" borderId="43" xfId="0" applyNumberFormat="1" applyFont="1" applyFill="1" applyBorder="1" applyAlignment="1">
      <alignment horizontal="center" vertical="center"/>
    </xf>
    <xf numFmtId="0" fontId="30" fillId="5" borderId="32" xfId="0" applyFont="1" applyFill="1" applyBorder="1" applyAlignment="1">
      <alignment horizontal="center" vertical="center"/>
    </xf>
    <xf numFmtId="0" fontId="30" fillId="5" borderId="2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left" vertical="center" wrapText="1"/>
    </xf>
    <xf numFmtId="0" fontId="13" fillId="5" borderId="25" xfId="0" applyFont="1" applyFill="1" applyBorder="1" applyAlignment="1">
      <alignment horizontal="center" vertical="center" wrapText="1"/>
    </xf>
    <xf numFmtId="0" fontId="16" fillId="5" borderId="27" xfId="0" applyFont="1" applyFill="1" applyBorder="1" applyAlignment="1">
      <alignment horizontal="left" vertical="center" wrapText="1"/>
    </xf>
    <xf numFmtId="14" fontId="34" fillId="5" borderId="44" xfId="0" applyNumberFormat="1" applyFont="1" applyFill="1" applyBorder="1" applyAlignment="1">
      <alignment horizontal="center" vertical="center" wrapText="1"/>
    </xf>
    <xf numFmtId="0" fontId="35" fillId="0" borderId="0" xfId="0" applyFont="1" applyAlignment="1">
      <alignment horizontal="justify" vertical="center"/>
    </xf>
    <xf numFmtId="0" fontId="34" fillId="5" borderId="44"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4" fillId="5" borderId="27" xfId="0" applyFont="1" applyFill="1" applyBorder="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6" fillId="0" borderId="0" xfId="0" applyFont="1" applyAlignment="1">
      <alignment horizontal="center"/>
    </xf>
    <xf numFmtId="0" fontId="26" fillId="0" borderId="7" xfId="0" applyFont="1" applyBorder="1" applyAlignment="1">
      <alignment horizont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24" fillId="5" borderId="0" xfId="0" applyFont="1" applyFill="1" applyAlignment="1">
      <alignment horizontal="center" vertical="center" wrapText="1"/>
    </xf>
    <xf numFmtId="0" fontId="1" fillId="0" borderId="7" xfId="0" applyFont="1" applyBorder="1" applyAlignment="1">
      <alignment horizontal="center"/>
    </xf>
    <xf numFmtId="0" fontId="26" fillId="0" borderId="2" xfId="0" applyFont="1" applyBorder="1" applyAlignment="1">
      <alignment horizontal="center"/>
    </xf>
    <xf numFmtId="0" fontId="38" fillId="0" borderId="4" xfId="0" applyFont="1" applyBorder="1" applyAlignment="1">
      <alignment horizontal="center" vertical="center"/>
    </xf>
    <xf numFmtId="0" fontId="38" fillId="0" borderId="0" xfId="0" applyFont="1" applyAlignment="1">
      <alignment horizontal="center" vertical="center"/>
    </xf>
    <xf numFmtId="0" fontId="38"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000-000003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1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2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3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400-000003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500-000003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1449388</xdr:colOff>
      <xdr:row>1</xdr:row>
      <xdr:rowOff>266700</xdr:rowOff>
    </xdr:from>
    <xdr:to>
      <xdr:col>6</xdr:col>
      <xdr:colOff>857250</xdr:colOff>
      <xdr:row>4</xdr:row>
      <xdr:rowOff>285750</xdr:rowOff>
    </xdr:to>
    <xdr:sp macro="" textlink="">
      <xdr:nvSpPr>
        <xdr:cNvPr id="3" name="object 3">
          <a:extLst>
            <a:ext uri="{FF2B5EF4-FFF2-40B4-BE49-F238E27FC236}">
              <a16:creationId xmlns:a16="http://schemas.microsoft.com/office/drawing/2014/main" id="{00000000-0008-0000-0600-000003000000}"/>
            </a:ext>
          </a:extLst>
        </xdr:cNvPr>
        <xdr:cNvSpPr/>
      </xdr:nvSpPr>
      <xdr:spPr>
        <a:xfrm>
          <a:off x="1961832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5175" y="3667125"/>
          <a:ext cx="920750" cy="701675"/>
        </a:xfrm>
        <a:prstGeom prst="rect">
          <a:avLst/>
        </a:prstGeom>
        <a:noFill/>
      </xdr:spPr>
    </xdr:pic>
    <xdr:clientData/>
  </xdr:twoCellAnchor>
  <xdr:twoCellAnchor>
    <xdr:from>
      <xdr:col>5</xdr:col>
      <xdr:colOff>1163638</xdr:colOff>
      <xdr:row>1</xdr:row>
      <xdr:rowOff>266700</xdr:rowOff>
    </xdr:from>
    <xdr:to>
      <xdr:col>6</xdr:col>
      <xdr:colOff>571500</xdr:colOff>
      <xdr:row>4</xdr:row>
      <xdr:rowOff>285750</xdr:rowOff>
    </xdr:to>
    <xdr:sp macro="" textlink="">
      <xdr:nvSpPr>
        <xdr:cNvPr id="3" name="object 3">
          <a:extLst>
            <a:ext uri="{FF2B5EF4-FFF2-40B4-BE49-F238E27FC236}">
              <a16:creationId xmlns:a16="http://schemas.microsoft.com/office/drawing/2014/main" id="{00000000-0008-0000-0700-000003000000}"/>
            </a:ext>
          </a:extLst>
        </xdr:cNvPr>
        <xdr:cNvSpPr/>
      </xdr:nvSpPr>
      <xdr:spPr>
        <a:xfrm>
          <a:off x="1933257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5175" y="3667125"/>
          <a:ext cx="920750" cy="701675"/>
        </a:xfrm>
        <a:prstGeom prst="rect">
          <a:avLst/>
        </a:prstGeom>
        <a:noFill/>
      </xdr:spPr>
    </xdr:pic>
    <xdr:clientData/>
  </xdr:twoCellAnchor>
  <xdr:twoCellAnchor>
    <xdr:from>
      <xdr:col>5</xdr:col>
      <xdr:colOff>1163638</xdr:colOff>
      <xdr:row>1</xdr:row>
      <xdr:rowOff>266700</xdr:rowOff>
    </xdr:from>
    <xdr:to>
      <xdr:col>6</xdr:col>
      <xdr:colOff>571500</xdr:colOff>
      <xdr:row>4</xdr:row>
      <xdr:rowOff>285750</xdr:rowOff>
    </xdr:to>
    <xdr:sp macro="" textlink="">
      <xdr:nvSpPr>
        <xdr:cNvPr id="3" name="object 3">
          <a:extLst>
            <a:ext uri="{FF2B5EF4-FFF2-40B4-BE49-F238E27FC236}">
              <a16:creationId xmlns:a16="http://schemas.microsoft.com/office/drawing/2014/main" id="{00000000-0008-0000-0800-000003000000}"/>
            </a:ext>
          </a:extLst>
        </xdr:cNvPr>
        <xdr:cNvSpPr/>
      </xdr:nvSpPr>
      <xdr:spPr>
        <a:xfrm>
          <a:off x="19337338" y="647700"/>
          <a:ext cx="1341437"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47"/>
  <sheetViews>
    <sheetView topLeftCell="D21" zoomScale="40" zoomScaleNormal="40" workbookViewId="0">
      <selection activeCell="L31" sqref="L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t="s">
        <v>5</v>
      </c>
      <c r="O12" s="7"/>
    </row>
    <row r="13" spans="2:15" s="14" customFormat="1" ht="45">
      <c r="B13" s="10"/>
      <c r="C13" s="82" t="s">
        <v>53</v>
      </c>
      <c r="D13" s="11"/>
      <c r="E13" s="12"/>
      <c r="F13" s="11"/>
      <c r="G13" s="11"/>
      <c r="H13" s="11"/>
      <c r="I13" s="11"/>
      <c r="J13" s="11"/>
      <c r="K13" s="155" t="s">
        <v>6</v>
      </c>
      <c r="L13" s="156"/>
      <c r="M13" s="157"/>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8"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85.5" customHeight="1">
      <c r="B26" s="43"/>
      <c r="C26" s="90" t="s">
        <v>55</v>
      </c>
      <c r="D26" s="31" t="s">
        <v>39</v>
      </c>
      <c r="E26" s="22" t="s">
        <v>40</v>
      </c>
      <c r="F26" s="35" t="s">
        <v>58</v>
      </c>
      <c r="G26" s="35" t="s">
        <v>59</v>
      </c>
      <c r="H26" s="44">
        <v>44939</v>
      </c>
      <c r="I26" s="44">
        <v>44939</v>
      </c>
      <c r="J26" s="25">
        <v>18000</v>
      </c>
      <c r="K26" s="93">
        <v>0</v>
      </c>
      <c r="L26" s="93">
        <v>0</v>
      </c>
      <c r="M26" s="26">
        <v>0</v>
      </c>
      <c r="N26" s="27">
        <f>+SUM(J26:M26)</f>
        <v>18000</v>
      </c>
      <c r="O26" s="92" t="s">
        <v>63</v>
      </c>
    </row>
    <row r="27" spans="2:18" s="45" customFormat="1" ht="96.75" customHeight="1">
      <c r="B27" s="43"/>
      <c r="C27" s="90" t="s">
        <v>56</v>
      </c>
      <c r="D27" s="31" t="s">
        <v>39</v>
      </c>
      <c r="E27" s="22" t="s">
        <v>40</v>
      </c>
      <c r="F27" s="35" t="s">
        <v>60</v>
      </c>
      <c r="G27" s="35" t="s">
        <v>61</v>
      </c>
      <c r="H27" s="44">
        <v>44944</v>
      </c>
      <c r="I27" s="44">
        <v>44944</v>
      </c>
      <c r="J27" s="25">
        <v>8450</v>
      </c>
      <c r="K27" s="93">
        <v>0</v>
      </c>
      <c r="L27" s="93">
        <v>0</v>
      </c>
      <c r="M27" s="26">
        <v>0</v>
      </c>
      <c r="N27" s="27">
        <f>+SUM(J27:M27)</f>
        <v>8450</v>
      </c>
      <c r="O27" s="92" t="s">
        <v>63</v>
      </c>
    </row>
    <row r="28" spans="2:18" s="45" customFormat="1" ht="96.75" customHeight="1">
      <c r="B28" s="46"/>
      <c r="C28" s="91" t="s">
        <v>57</v>
      </c>
      <c r="D28" s="21" t="s">
        <v>39</v>
      </c>
      <c r="E28" s="22" t="s">
        <v>40</v>
      </c>
      <c r="F28" s="47" t="s">
        <v>60</v>
      </c>
      <c r="G28" s="47" t="s">
        <v>62</v>
      </c>
      <c r="H28" s="48">
        <v>44952</v>
      </c>
      <c r="I28" s="48">
        <v>44955</v>
      </c>
      <c r="J28" s="25">
        <v>54100</v>
      </c>
      <c r="K28" s="93">
        <v>0</v>
      </c>
      <c r="L28" s="93">
        <v>0</v>
      </c>
      <c r="M28" s="26">
        <v>0</v>
      </c>
      <c r="N28" s="27">
        <f t="shared" si="0"/>
        <v>54100</v>
      </c>
      <c r="O28" s="92" t="s">
        <v>63</v>
      </c>
    </row>
    <row r="29" spans="2:18" s="55" customFormat="1" ht="38.25" customHeight="1">
      <c r="B29" s="49"/>
      <c r="C29" s="50"/>
      <c r="D29" s="51"/>
      <c r="E29" s="50"/>
      <c r="F29" s="50"/>
      <c r="G29" s="50"/>
      <c r="H29" s="51"/>
      <c r="I29" s="51"/>
      <c r="J29" s="52">
        <f>SUM(J15:J28)</f>
        <v>80550</v>
      </c>
      <c r="K29" s="52">
        <f>SUM(K15:K28)</f>
        <v>0</v>
      </c>
      <c r="L29" s="52">
        <f>SUM(L15:L28)</f>
        <v>0</v>
      </c>
      <c r="M29" s="52">
        <f>SUM(M15:M28)</f>
        <v>0</v>
      </c>
      <c r="N29" s="53">
        <f>SUM(N15:N28)</f>
        <v>80550</v>
      </c>
      <c r="O29" s="54"/>
    </row>
    <row r="30" spans="2:18" s="55" customFormat="1" ht="38.25" customHeight="1">
      <c r="B30" s="56"/>
      <c r="C30" s="57"/>
      <c r="D30" s="58"/>
      <c r="E30" s="57"/>
      <c r="F30" s="57"/>
      <c r="G30" s="57"/>
      <c r="H30" s="58"/>
      <c r="I30" s="58"/>
      <c r="J30" s="59"/>
      <c r="K30" s="59"/>
      <c r="L30" s="59"/>
      <c r="M30" s="59"/>
      <c r="N30" s="59"/>
      <c r="O30" s="60"/>
    </row>
    <row r="31" spans="2:18" s="55" customFormat="1" ht="38.25" customHeight="1">
      <c r="B31" s="56"/>
      <c r="C31" s="57"/>
      <c r="D31" s="58"/>
      <c r="E31" s="57"/>
      <c r="F31" s="57"/>
      <c r="G31" s="57"/>
      <c r="H31" s="58"/>
      <c r="I31" s="58"/>
      <c r="J31" s="59"/>
      <c r="K31" s="59"/>
      <c r="L31" s="59"/>
      <c r="M31" s="61"/>
      <c r="N31" s="59"/>
      <c r="O31" s="60"/>
    </row>
    <row r="32" spans="2:18" s="55" customFormat="1" ht="38.25" customHeight="1">
      <c r="B32" s="56"/>
      <c r="C32" s="57"/>
      <c r="D32" s="58"/>
      <c r="E32" s="57"/>
      <c r="F32" s="57"/>
      <c r="G32" s="57"/>
      <c r="H32" s="58"/>
      <c r="I32" s="58"/>
      <c r="J32" s="59"/>
      <c r="K32" s="59"/>
      <c r="L32" s="59"/>
      <c r="M32" s="59"/>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62" t="s">
        <v>41</v>
      </c>
      <c r="D36" s="58"/>
      <c r="E36" s="62" t="s">
        <v>41</v>
      </c>
      <c r="F36" s="57"/>
      <c r="G36" s="158" t="s">
        <v>41</v>
      </c>
      <c r="H36" s="158"/>
      <c r="I36" s="58"/>
      <c r="J36" s="158" t="s">
        <v>41</v>
      </c>
      <c r="K36" s="158"/>
      <c r="L36" s="59"/>
      <c r="M36" s="59"/>
      <c r="N36" s="59"/>
      <c r="O36" s="60"/>
    </row>
    <row r="37" spans="2:15" s="55" customFormat="1" ht="38.25" customHeight="1">
      <c r="B37" s="56"/>
      <c r="C37" s="57"/>
      <c r="D37" s="58"/>
      <c r="E37" s="57"/>
      <c r="F37" s="57"/>
      <c r="G37" s="57"/>
      <c r="H37" s="58"/>
      <c r="I37" s="58"/>
      <c r="J37" s="59"/>
      <c r="K37" s="59"/>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ht="38.25" customHeight="1">
      <c r="B41" s="63"/>
      <c r="C41" s="64"/>
      <c r="D41" s="65"/>
      <c r="E41" s="64"/>
      <c r="F41" s="64"/>
      <c r="G41" s="64"/>
      <c r="H41" s="65"/>
      <c r="I41" s="65"/>
      <c r="J41" s="65"/>
      <c r="K41" s="65"/>
      <c r="L41" s="65"/>
      <c r="M41" s="61"/>
      <c r="N41" s="61"/>
      <c r="O41" s="66"/>
    </row>
    <row r="42" spans="2:15" ht="38.25" customHeight="1">
      <c r="B42" s="6"/>
      <c r="C42" s="67"/>
      <c r="E42" s="67"/>
      <c r="G42" s="67"/>
      <c r="H42" s="67"/>
      <c r="K42" s="159"/>
      <c r="L42" s="159"/>
      <c r="M42" s="159"/>
      <c r="N42" s="68"/>
      <c r="O42" s="7"/>
    </row>
    <row r="43" spans="2:15" s="72" customFormat="1" ht="63.75" customHeight="1">
      <c r="B43" s="69"/>
      <c r="C43" s="70" t="s">
        <v>42</v>
      </c>
      <c r="D43" s="70"/>
      <c r="E43" s="70" t="s">
        <v>42</v>
      </c>
      <c r="F43" s="70"/>
      <c r="G43" s="153" t="s">
        <v>42</v>
      </c>
      <c r="H43" s="153"/>
      <c r="I43" s="70"/>
      <c r="J43" s="70"/>
      <c r="K43" s="160" t="s">
        <v>42</v>
      </c>
      <c r="L43" s="160"/>
      <c r="M43" s="160"/>
      <c r="N43" s="70"/>
      <c r="O43" s="71"/>
    </row>
    <row r="44" spans="2:15" s="72" customFormat="1" ht="63.75" customHeight="1">
      <c r="B44" s="69"/>
      <c r="C44" s="70" t="s">
        <v>43</v>
      </c>
      <c r="E44" s="70" t="s">
        <v>44</v>
      </c>
      <c r="G44" s="72" t="s">
        <v>45</v>
      </c>
      <c r="I44" s="70"/>
      <c r="J44" s="70"/>
      <c r="K44" s="153" t="s">
        <v>46</v>
      </c>
      <c r="L44" s="153"/>
      <c r="M44" s="153"/>
      <c r="O44" s="73"/>
    </row>
    <row r="45" spans="2:15" s="72" customFormat="1" ht="63.75" customHeight="1">
      <c r="B45" s="74"/>
      <c r="C45" s="75" t="s">
        <v>47</v>
      </c>
      <c r="D45" s="76"/>
      <c r="E45" s="75" t="s">
        <v>48</v>
      </c>
      <c r="F45" s="76"/>
      <c r="G45" s="76" t="s">
        <v>49</v>
      </c>
      <c r="H45" s="76"/>
      <c r="I45" s="75"/>
      <c r="J45" s="75"/>
      <c r="K45" s="154" t="s">
        <v>50</v>
      </c>
      <c r="L45" s="154"/>
      <c r="M45" s="154"/>
      <c r="N45" s="76"/>
      <c r="O45" s="77"/>
    </row>
    <row r="46" spans="2:15" s="81" customFormat="1" ht="38.25" customHeight="1">
      <c r="B46" s="78"/>
      <c r="C46" s="79"/>
      <c r="D46" s="79"/>
      <c r="E46" s="79"/>
      <c r="F46" s="79"/>
      <c r="G46" s="79"/>
      <c r="H46" s="79"/>
      <c r="I46" s="79"/>
      <c r="J46" s="79"/>
      <c r="K46" s="79"/>
      <c r="L46" s="79"/>
      <c r="M46" s="79"/>
      <c r="N46" s="79"/>
      <c r="O46" s="80"/>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8"/>
  <sheetViews>
    <sheetView topLeftCell="D23" zoomScale="40" zoomScaleNormal="40" workbookViewId="0">
      <selection activeCell="K30" sqref="K30:L3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t="s">
        <v>5</v>
      </c>
      <c r="O12" s="7"/>
    </row>
    <row r="13" spans="2:15" s="14" customFormat="1" ht="45">
      <c r="B13" s="10"/>
      <c r="C13" s="82">
        <v>44958</v>
      </c>
      <c r="D13" s="11"/>
      <c r="E13" s="12"/>
      <c r="F13" s="11"/>
      <c r="G13" s="11"/>
      <c r="H13" s="11"/>
      <c r="I13" s="11"/>
      <c r="J13" s="11"/>
      <c r="K13" s="155" t="s">
        <v>6</v>
      </c>
      <c r="L13" s="156"/>
      <c r="M13" s="157"/>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5"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85.5" customHeight="1">
      <c r="B26" s="43">
        <v>1</v>
      </c>
      <c r="C26" s="90" t="s">
        <v>67</v>
      </c>
      <c r="D26" s="31" t="s">
        <v>39</v>
      </c>
      <c r="E26" s="22" t="s">
        <v>40</v>
      </c>
      <c r="F26" s="95" t="s">
        <v>68</v>
      </c>
      <c r="G26" s="95" t="s">
        <v>69</v>
      </c>
      <c r="H26" s="96">
        <v>44961</v>
      </c>
      <c r="I26" s="96">
        <v>44962</v>
      </c>
      <c r="J26" s="97">
        <v>14500</v>
      </c>
      <c r="K26" s="97">
        <v>0</v>
      </c>
      <c r="L26" s="97">
        <v>0</v>
      </c>
      <c r="M26" s="98">
        <v>0</v>
      </c>
      <c r="N26" s="99">
        <f t="shared" ref="N26:N29" si="1">+SUM(J26:M26)</f>
        <v>14500</v>
      </c>
      <c r="O26" s="100" t="s">
        <v>76</v>
      </c>
    </row>
    <row r="27" spans="2:18" s="45" customFormat="1" ht="85.5" customHeight="1">
      <c r="B27" s="43">
        <v>2</v>
      </c>
      <c r="C27" s="90" t="s">
        <v>64</v>
      </c>
      <c r="D27" s="31" t="s">
        <v>39</v>
      </c>
      <c r="E27" s="22" t="s">
        <v>40</v>
      </c>
      <c r="F27" s="95" t="s">
        <v>70</v>
      </c>
      <c r="G27" s="95" t="s">
        <v>71</v>
      </c>
      <c r="H27" s="96">
        <v>44967</v>
      </c>
      <c r="I27" s="96">
        <v>44969</v>
      </c>
      <c r="J27" s="97">
        <v>127700</v>
      </c>
      <c r="K27" s="97">
        <v>0</v>
      </c>
      <c r="L27" s="97">
        <v>0</v>
      </c>
      <c r="M27" s="98">
        <v>0</v>
      </c>
      <c r="N27" s="99">
        <f t="shared" ref="N27:N28" si="2">+SUM(J27:M27)</f>
        <v>127700</v>
      </c>
      <c r="O27" s="100" t="s">
        <v>76</v>
      </c>
    </row>
    <row r="28" spans="2:18" s="45" customFormat="1" ht="96.75" customHeight="1">
      <c r="B28" s="43">
        <v>3</v>
      </c>
      <c r="C28" s="90" t="s">
        <v>65</v>
      </c>
      <c r="D28" s="31" t="s">
        <v>39</v>
      </c>
      <c r="E28" s="22" t="s">
        <v>40</v>
      </c>
      <c r="F28" s="95" t="s">
        <v>72</v>
      </c>
      <c r="G28" s="95" t="s">
        <v>73</v>
      </c>
      <c r="H28" s="96">
        <v>44974</v>
      </c>
      <c r="I28" s="96">
        <v>44976</v>
      </c>
      <c r="J28" s="97">
        <v>94700</v>
      </c>
      <c r="K28" s="97">
        <v>0</v>
      </c>
      <c r="L28" s="97">
        <v>0</v>
      </c>
      <c r="M28" s="98">
        <v>0</v>
      </c>
      <c r="N28" s="99">
        <f t="shared" si="2"/>
        <v>94700</v>
      </c>
      <c r="O28" s="100" t="s">
        <v>76</v>
      </c>
    </row>
    <row r="29" spans="2:18" s="45" customFormat="1" ht="96.75" customHeight="1">
      <c r="B29" s="94">
        <v>4</v>
      </c>
      <c r="C29" s="91" t="s">
        <v>66</v>
      </c>
      <c r="D29" s="21" t="s">
        <v>39</v>
      </c>
      <c r="E29" s="22" t="s">
        <v>40</v>
      </c>
      <c r="F29" s="101" t="s">
        <v>74</v>
      </c>
      <c r="G29" s="101" t="s">
        <v>75</v>
      </c>
      <c r="H29" s="102">
        <v>44982</v>
      </c>
      <c r="I29" s="102">
        <v>44983</v>
      </c>
      <c r="J29" s="97">
        <v>65700</v>
      </c>
      <c r="K29" s="97">
        <v>0</v>
      </c>
      <c r="L29" s="97">
        <v>0</v>
      </c>
      <c r="M29" s="98">
        <v>0</v>
      </c>
      <c r="N29" s="99">
        <f t="shared" si="1"/>
        <v>65700</v>
      </c>
      <c r="O29" s="103" t="s">
        <v>76</v>
      </c>
    </row>
    <row r="30" spans="2:18" s="55" customFormat="1" ht="38.25" customHeight="1">
      <c r="B30" s="49"/>
      <c r="C30" s="50"/>
      <c r="D30" s="51"/>
      <c r="E30" s="50"/>
      <c r="F30" s="50"/>
      <c r="G30" s="50"/>
      <c r="H30" s="51"/>
      <c r="I30" s="51"/>
      <c r="J30" s="52">
        <f>SUM(J15:J29)</f>
        <v>302600</v>
      </c>
      <c r="K30" s="52">
        <f>315000-L30</f>
        <v>127600</v>
      </c>
      <c r="L30" s="52">
        <v>187400</v>
      </c>
      <c r="M30" s="52">
        <f>SUM(M15:M29)</f>
        <v>0</v>
      </c>
      <c r="N30" s="53">
        <f>+SUM(J30:M30)</f>
        <v>617600</v>
      </c>
      <c r="O30" s="54"/>
    </row>
    <row r="31" spans="2:18" s="55" customFormat="1" ht="38.25" customHeight="1">
      <c r="B31" s="56"/>
      <c r="C31" s="57"/>
      <c r="D31" s="58"/>
      <c r="E31" s="57"/>
      <c r="F31" s="57"/>
      <c r="G31" s="57"/>
      <c r="H31" s="58"/>
      <c r="I31" s="58"/>
      <c r="J31" s="59"/>
      <c r="K31" s="59"/>
      <c r="L31" s="59"/>
      <c r="M31" s="59"/>
      <c r="N31" s="59"/>
      <c r="O31" s="60"/>
    </row>
    <row r="32" spans="2:18" s="55" customFormat="1" ht="38.25" customHeight="1">
      <c r="B32" s="56"/>
      <c r="C32" s="57"/>
      <c r="D32" s="58"/>
      <c r="E32" s="57"/>
      <c r="F32" s="57"/>
      <c r="G32" s="57"/>
      <c r="H32" s="58"/>
      <c r="I32" s="58"/>
      <c r="J32" s="59"/>
      <c r="K32" s="59"/>
      <c r="L32" s="59"/>
      <c r="M32" s="61"/>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57"/>
      <c r="D36" s="58"/>
      <c r="E36" s="57"/>
      <c r="F36" s="57"/>
      <c r="G36" s="57"/>
      <c r="H36" s="58"/>
      <c r="I36" s="58"/>
      <c r="J36" s="59"/>
      <c r="K36" s="59"/>
      <c r="L36" s="59"/>
      <c r="M36" s="59"/>
      <c r="N36" s="59"/>
      <c r="O36" s="60"/>
    </row>
    <row r="37" spans="2:15" s="55" customFormat="1" ht="38.25" customHeight="1">
      <c r="B37" s="56"/>
      <c r="C37" s="62" t="s">
        <v>41</v>
      </c>
      <c r="D37" s="58"/>
      <c r="E37" s="62" t="s">
        <v>41</v>
      </c>
      <c r="F37" s="57"/>
      <c r="G37" s="158" t="s">
        <v>41</v>
      </c>
      <c r="H37" s="158"/>
      <c r="I37" s="58"/>
      <c r="J37" s="158" t="s">
        <v>41</v>
      </c>
      <c r="K37" s="158"/>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s="55" customFormat="1" ht="38.25" customHeight="1">
      <c r="B41" s="56"/>
      <c r="C41" s="57"/>
      <c r="D41" s="58"/>
      <c r="E41" s="57"/>
      <c r="F41" s="57"/>
      <c r="G41" s="57"/>
      <c r="H41" s="58"/>
      <c r="I41" s="58"/>
      <c r="J41" s="59"/>
      <c r="K41" s="59"/>
      <c r="L41" s="59"/>
      <c r="M41" s="59"/>
      <c r="N41" s="59"/>
      <c r="O41" s="60"/>
    </row>
    <row r="42" spans="2:15" ht="38.25" customHeight="1">
      <c r="B42" s="63"/>
      <c r="C42" s="64"/>
      <c r="D42" s="65"/>
      <c r="E42" s="64"/>
      <c r="F42" s="64"/>
      <c r="G42" s="64"/>
      <c r="H42" s="65"/>
      <c r="I42" s="65"/>
      <c r="J42" s="65"/>
      <c r="K42" s="65"/>
      <c r="L42" s="65"/>
      <c r="M42" s="61"/>
      <c r="N42" s="61"/>
      <c r="O42" s="66"/>
    </row>
    <row r="43" spans="2:15" ht="38.25" customHeight="1">
      <c r="B43" s="6"/>
      <c r="C43" s="67"/>
      <c r="E43" s="67"/>
      <c r="G43" s="67"/>
      <c r="H43" s="67"/>
      <c r="K43" s="159"/>
      <c r="L43" s="159"/>
      <c r="M43" s="159"/>
      <c r="N43" s="68"/>
      <c r="O43" s="7"/>
    </row>
    <row r="44" spans="2:15" s="72" customFormat="1" ht="63.75" customHeight="1">
      <c r="B44" s="69"/>
      <c r="C44" s="70" t="s">
        <v>42</v>
      </c>
      <c r="D44" s="70"/>
      <c r="E44" s="70" t="s">
        <v>42</v>
      </c>
      <c r="F44" s="70"/>
      <c r="G44" s="153" t="s">
        <v>42</v>
      </c>
      <c r="H44" s="153"/>
      <c r="I44" s="70"/>
      <c r="J44" s="70"/>
      <c r="K44" s="160" t="s">
        <v>42</v>
      </c>
      <c r="L44" s="160"/>
      <c r="M44" s="160"/>
      <c r="N44" s="70"/>
      <c r="O44" s="71"/>
    </row>
    <row r="45" spans="2:15" s="72" customFormat="1" ht="63.75" customHeight="1">
      <c r="B45" s="69"/>
      <c r="C45" s="70" t="s">
        <v>43</v>
      </c>
      <c r="E45" s="70" t="s">
        <v>44</v>
      </c>
      <c r="G45" s="72" t="s">
        <v>45</v>
      </c>
      <c r="I45" s="70"/>
      <c r="J45" s="70"/>
      <c r="K45" s="153" t="s">
        <v>46</v>
      </c>
      <c r="L45" s="153"/>
      <c r="M45" s="153"/>
      <c r="O45" s="73"/>
    </row>
    <row r="46" spans="2:15" s="72" customFormat="1" ht="63.75" customHeight="1">
      <c r="B46" s="74"/>
      <c r="C46" s="75" t="s">
        <v>47</v>
      </c>
      <c r="D46" s="76"/>
      <c r="E46" s="75" t="s">
        <v>48</v>
      </c>
      <c r="F46" s="76"/>
      <c r="G46" s="76" t="s">
        <v>49</v>
      </c>
      <c r="H46" s="76"/>
      <c r="I46" s="75"/>
      <c r="J46" s="75"/>
      <c r="K46" s="154" t="s">
        <v>50</v>
      </c>
      <c r="L46" s="154"/>
      <c r="M46" s="154"/>
      <c r="N46" s="76"/>
      <c r="O46" s="77"/>
    </row>
    <row r="47" spans="2:15" s="81" customFormat="1" ht="38.25" customHeight="1">
      <c r="B47" s="78"/>
      <c r="C47" s="79"/>
      <c r="D47" s="79"/>
      <c r="E47" s="79"/>
      <c r="F47" s="79"/>
      <c r="G47" s="79"/>
      <c r="H47" s="79"/>
      <c r="I47" s="79"/>
      <c r="J47" s="79"/>
      <c r="K47" s="79"/>
      <c r="L47" s="79"/>
      <c r="M47" s="79"/>
      <c r="N47" s="79"/>
      <c r="O47" s="80"/>
    </row>
    <row r="48" spans="2:15" ht="33" customHeight="1"/>
  </sheetData>
  <mergeCells count="14">
    <mergeCell ref="B11:O11"/>
    <mergeCell ref="B6:O6"/>
    <mergeCell ref="B7:O7"/>
    <mergeCell ref="B8:O8"/>
    <mergeCell ref="B9:O9"/>
    <mergeCell ref="B10:O10"/>
    <mergeCell ref="K45:M45"/>
    <mergeCell ref="K46:M46"/>
    <mergeCell ref="K13:M13"/>
    <mergeCell ref="G37:H37"/>
    <mergeCell ref="J37:K37"/>
    <mergeCell ref="K43:M43"/>
    <mergeCell ref="G44:H44"/>
    <mergeCell ref="K44:M44"/>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7"/>
  <sheetViews>
    <sheetView topLeftCell="D25" zoomScale="40" zoomScaleNormal="40" workbookViewId="0">
      <selection activeCell="K29" sqref="K29:L2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t="s">
        <v>5</v>
      </c>
      <c r="O12" s="7"/>
    </row>
    <row r="13" spans="2:15" s="14" customFormat="1" ht="45">
      <c r="B13" s="10"/>
      <c r="C13" s="82" t="s">
        <v>77</v>
      </c>
      <c r="D13" s="11"/>
      <c r="E13" s="12"/>
      <c r="F13" s="11"/>
      <c r="G13" s="11"/>
      <c r="H13" s="11"/>
      <c r="I13" s="11"/>
      <c r="J13" s="11"/>
      <c r="K13" s="155" t="s">
        <v>6</v>
      </c>
      <c r="L13" s="156"/>
      <c r="M13" s="157"/>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5"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145.5" customHeight="1">
      <c r="B26" s="43">
        <v>1</v>
      </c>
      <c r="C26" s="107" t="s">
        <v>85</v>
      </c>
      <c r="D26" s="31" t="s">
        <v>39</v>
      </c>
      <c r="E26" s="22" t="s">
        <v>40</v>
      </c>
      <c r="F26" s="104" t="s">
        <v>78</v>
      </c>
      <c r="G26" s="104" t="s">
        <v>79</v>
      </c>
      <c r="H26" s="105">
        <v>44995</v>
      </c>
      <c r="I26" s="105">
        <v>44997</v>
      </c>
      <c r="J26" s="25">
        <v>121750</v>
      </c>
      <c r="K26" s="25">
        <v>0</v>
      </c>
      <c r="L26" s="25">
        <v>0</v>
      </c>
      <c r="M26" s="26">
        <v>0</v>
      </c>
      <c r="N26" s="27">
        <f t="shared" ref="N26:N28" si="1">+SUM(J26:M26)</f>
        <v>121750</v>
      </c>
      <c r="O26" s="106" t="s">
        <v>84</v>
      </c>
    </row>
    <row r="27" spans="2:18" s="45" customFormat="1" ht="130.5" customHeight="1">
      <c r="B27" s="43">
        <v>2</v>
      </c>
      <c r="C27" s="107" t="s">
        <v>86</v>
      </c>
      <c r="D27" s="31" t="s">
        <v>39</v>
      </c>
      <c r="E27" s="22" t="s">
        <v>40</v>
      </c>
      <c r="F27" s="104" t="s">
        <v>80</v>
      </c>
      <c r="G27" s="104" t="s">
        <v>81</v>
      </c>
      <c r="H27" s="105">
        <v>45003</v>
      </c>
      <c r="I27" s="105">
        <v>45004</v>
      </c>
      <c r="J27" s="25">
        <v>44150</v>
      </c>
      <c r="K27" s="25">
        <v>0</v>
      </c>
      <c r="L27" s="25">
        <v>0</v>
      </c>
      <c r="M27" s="26">
        <v>0</v>
      </c>
      <c r="N27" s="27">
        <f t="shared" si="1"/>
        <v>44150</v>
      </c>
      <c r="O27" s="106" t="s">
        <v>84</v>
      </c>
    </row>
    <row r="28" spans="2:18" s="45" customFormat="1" ht="161.25" customHeight="1">
      <c r="B28" s="43">
        <v>3</v>
      </c>
      <c r="C28" s="107" t="s">
        <v>87</v>
      </c>
      <c r="D28" s="31" t="s">
        <v>39</v>
      </c>
      <c r="E28" s="22" t="s">
        <v>40</v>
      </c>
      <c r="F28" s="104" t="s">
        <v>82</v>
      </c>
      <c r="G28" s="104" t="s">
        <v>83</v>
      </c>
      <c r="H28" s="105">
        <v>45009</v>
      </c>
      <c r="I28" s="105">
        <v>45010</v>
      </c>
      <c r="J28" s="25">
        <v>41600</v>
      </c>
      <c r="K28" s="25">
        <v>0</v>
      </c>
      <c r="L28" s="25">
        <v>0</v>
      </c>
      <c r="M28" s="26">
        <v>0</v>
      </c>
      <c r="N28" s="27">
        <f t="shared" si="1"/>
        <v>41600</v>
      </c>
      <c r="O28" s="106" t="s">
        <v>84</v>
      </c>
    </row>
    <row r="29" spans="2:18" s="55" customFormat="1" ht="38.25" customHeight="1">
      <c r="B29" s="49"/>
      <c r="C29" s="50"/>
      <c r="D29" s="51"/>
      <c r="E29" s="50"/>
      <c r="F29" s="50"/>
      <c r="G29" s="50"/>
      <c r="H29" s="51"/>
      <c r="I29" s="51"/>
      <c r="J29" s="52">
        <f>SUM(J15:J28)</f>
        <v>207500</v>
      </c>
      <c r="K29" s="52">
        <f>315000-L29</f>
        <v>127600</v>
      </c>
      <c r="L29" s="52">
        <v>187400</v>
      </c>
      <c r="M29" s="52">
        <f>SUM(M15:M28)</f>
        <v>0</v>
      </c>
      <c r="N29" s="53">
        <f>+SUM(J29:M29)</f>
        <v>522500</v>
      </c>
      <c r="O29" s="54"/>
    </row>
    <row r="30" spans="2:18" s="55" customFormat="1" ht="38.25" customHeight="1">
      <c r="B30" s="56"/>
      <c r="C30" s="57"/>
      <c r="D30" s="58"/>
      <c r="E30" s="57"/>
      <c r="F30" s="57"/>
      <c r="G30" s="57"/>
      <c r="H30" s="58"/>
      <c r="I30" s="58"/>
      <c r="J30" s="59"/>
      <c r="K30" s="59"/>
      <c r="L30" s="59"/>
      <c r="M30" s="59"/>
      <c r="N30" s="59"/>
      <c r="O30" s="60"/>
    </row>
    <row r="31" spans="2:18" s="55" customFormat="1" ht="38.25" customHeight="1">
      <c r="B31" s="56"/>
      <c r="C31" s="57"/>
      <c r="D31" s="58"/>
      <c r="E31" s="57"/>
      <c r="F31" s="57"/>
      <c r="G31" s="57"/>
      <c r="H31" s="58"/>
      <c r="I31" s="58"/>
      <c r="J31" s="59"/>
      <c r="K31" s="59"/>
      <c r="L31" s="59"/>
      <c r="M31" s="61"/>
      <c r="N31" s="59"/>
      <c r="O31" s="60"/>
    </row>
    <row r="32" spans="2:18" s="55" customFormat="1" ht="38.25" customHeight="1">
      <c r="B32" s="56"/>
      <c r="C32" s="57"/>
      <c r="D32" s="58"/>
      <c r="E32" s="57"/>
      <c r="F32" s="57"/>
      <c r="G32" s="57"/>
      <c r="H32" s="58"/>
      <c r="I32" s="58"/>
      <c r="J32" s="59"/>
      <c r="K32" s="59"/>
      <c r="L32" s="59"/>
      <c r="M32" s="59"/>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62" t="s">
        <v>41</v>
      </c>
      <c r="D36" s="58"/>
      <c r="E36" s="62" t="s">
        <v>41</v>
      </c>
      <c r="F36" s="57"/>
      <c r="G36" s="158" t="s">
        <v>41</v>
      </c>
      <c r="H36" s="158"/>
      <c r="I36" s="58"/>
      <c r="J36" s="158" t="s">
        <v>41</v>
      </c>
      <c r="K36" s="158"/>
      <c r="L36" s="59"/>
      <c r="M36" s="59"/>
      <c r="N36" s="59"/>
      <c r="O36" s="60"/>
    </row>
    <row r="37" spans="2:15" s="55" customFormat="1" ht="38.25" customHeight="1">
      <c r="B37" s="56"/>
      <c r="C37" s="57"/>
      <c r="D37" s="58"/>
      <c r="E37" s="57"/>
      <c r="F37" s="57"/>
      <c r="G37" s="57"/>
      <c r="H37" s="58"/>
      <c r="I37" s="58"/>
      <c r="J37" s="59"/>
      <c r="K37" s="59"/>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ht="38.25" customHeight="1">
      <c r="B41" s="63"/>
      <c r="C41" s="64"/>
      <c r="D41" s="65"/>
      <c r="E41" s="64"/>
      <c r="F41" s="64"/>
      <c r="G41" s="64"/>
      <c r="H41" s="65"/>
      <c r="I41" s="65"/>
      <c r="J41" s="65"/>
      <c r="K41" s="65"/>
      <c r="L41" s="65"/>
      <c r="M41" s="61"/>
      <c r="N41" s="61"/>
      <c r="O41" s="66"/>
    </row>
    <row r="42" spans="2:15" ht="38.25" customHeight="1">
      <c r="B42" s="6"/>
      <c r="C42" s="67"/>
      <c r="E42" s="67"/>
      <c r="G42" s="67"/>
      <c r="H42" s="67"/>
      <c r="K42" s="159"/>
      <c r="L42" s="159"/>
      <c r="M42" s="159"/>
      <c r="N42" s="68"/>
      <c r="O42" s="7"/>
    </row>
    <row r="43" spans="2:15" s="72" customFormat="1" ht="63.75" customHeight="1">
      <c r="B43" s="69"/>
      <c r="C43" s="70" t="s">
        <v>42</v>
      </c>
      <c r="D43" s="70"/>
      <c r="E43" s="70" t="s">
        <v>42</v>
      </c>
      <c r="F43" s="70"/>
      <c r="G43" s="153" t="s">
        <v>42</v>
      </c>
      <c r="H43" s="153"/>
      <c r="I43" s="70"/>
      <c r="J43" s="70"/>
      <c r="K43" s="160" t="s">
        <v>42</v>
      </c>
      <c r="L43" s="160"/>
      <c r="M43" s="160"/>
      <c r="N43" s="70"/>
      <c r="O43" s="71"/>
    </row>
    <row r="44" spans="2:15" s="72" customFormat="1" ht="63.75" customHeight="1">
      <c r="B44" s="69"/>
      <c r="C44" s="70" t="s">
        <v>43</v>
      </c>
      <c r="E44" s="70" t="s">
        <v>44</v>
      </c>
      <c r="G44" s="72" t="s">
        <v>45</v>
      </c>
      <c r="I44" s="70"/>
      <c r="J44" s="70"/>
      <c r="K44" s="153" t="s">
        <v>46</v>
      </c>
      <c r="L44" s="153"/>
      <c r="M44" s="153"/>
      <c r="O44" s="73"/>
    </row>
    <row r="45" spans="2:15" s="72" customFormat="1" ht="63.75" customHeight="1">
      <c r="B45" s="74"/>
      <c r="C45" s="75" t="s">
        <v>47</v>
      </c>
      <c r="D45" s="76"/>
      <c r="E45" s="75" t="s">
        <v>48</v>
      </c>
      <c r="F45" s="76"/>
      <c r="G45" s="76" t="s">
        <v>49</v>
      </c>
      <c r="H45" s="76"/>
      <c r="I45" s="75"/>
      <c r="J45" s="75"/>
      <c r="K45" s="154" t="s">
        <v>50</v>
      </c>
      <c r="L45" s="154"/>
      <c r="M45" s="154"/>
      <c r="N45" s="76"/>
      <c r="O45" s="77"/>
    </row>
    <row r="46" spans="2:15" s="81" customFormat="1" ht="38.25" customHeight="1">
      <c r="B46" s="78"/>
      <c r="C46" s="79"/>
      <c r="D46" s="79"/>
      <c r="E46" s="79"/>
      <c r="F46" s="79"/>
      <c r="G46" s="79"/>
      <c r="H46" s="79"/>
      <c r="I46" s="79"/>
      <c r="J46" s="79"/>
      <c r="K46" s="79"/>
      <c r="L46" s="79"/>
      <c r="M46" s="79"/>
      <c r="N46" s="79"/>
      <c r="O46" s="80"/>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44"/>
  <sheetViews>
    <sheetView topLeftCell="D25" zoomScale="40" zoomScaleNormal="40" workbookViewId="0">
      <selection activeCell="O44" sqref="O4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t="s">
        <v>5</v>
      </c>
      <c r="O12" s="7"/>
    </row>
    <row r="13" spans="2:15" s="14" customFormat="1" ht="45">
      <c r="B13" s="10"/>
      <c r="C13" s="82" t="s">
        <v>88</v>
      </c>
      <c r="D13" s="11"/>
      <c r="E13" s="12"/>
      <c r="F13" s="11"/>
      <c r="G13" s="11"/>
      <c r="H13" s="11"/>
      <c r="I13" s="11"/>
      <c r="J13" s="11"/>
      <c r="K13" s="155" t="s">
        <v>6</v>
      </c>
      <c r="L13" s="156"/>
      <c r="M13" s="157"/>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c r="G16" s="23"/>
      <c r="H16" s="24"/>
      <c r="I16" s="24"/>
      <c r="J16" s="25">
        <v>0</v>
      </c>
      <c r="K16" s="25">
        <v>0</v>
      </c>
      <c r="L16" s="25">
        <v>0</v>
      </c>
      <c r="M16" s="26">
        <v>0</v>
      </c>
      <c r="N16" s="27">
        <f t="shared" si="0"/>
        <v>0</v>
      </c>
      <c r="O16" s="32"/>
    </row>
    <row r="17" spans="2:18" ht="83.25" customHeight="1">
      <c r="B17" s="43">
        <v>1</v>
      </c>
      <c r="C17" s="90" t="s">
        <v>89</v>
      </c>
      <c r="D17" s="31" t="s">
        <v>39</v>
      </c>
      <c r="E17" s="22" t="s">
        <v>40</v>
      </c>
      <c r="F17" s="104" t="s">
        <v>91</v>
      </c>
      <c r="G17" s="104" t="s">
        <v>92</v>
      </c>
      <c r="H17" s="105">
        <v>45017</v>
      </c>
      <c r="I17" s="105">
        <v>45018</v>
      </c>
      <c r="J17" s="25">
        <v>38700</v>
      </c>
      <c r="K17" s="25">
        <v>50000</v>
      </c>
      <c r="L17" s="25">
        <v>80000</v>
      </c>
      <c r="M17" s="26">
        <v>0</v>
      </c>
      <c r="N17" s="27">
        <f t="shared" si="0"/>
        <v>168700</v>
      </c>
      <c r="O17" s="129" t="s">
        <v>94</v>
      </c>
      <c r="R17" s="2">
        <f>+L17/2</f>
        <v>40000</v>
      </c>
    </row>
    <row r="18" spans="2:18" ht="93" customHeight="1">
      <c r="B18" s="33"/>
      <c r="C18" s="37"/>
      <c r="D18" s="31" t="s">
        <v>23</v>
      </c>
      <c r="E18" s="22" t="s">
        <v>24</v>
      </c>
      <c r="F18" s="35"/>
      <c r="G18" s="35"/>
      <c r="H18" s="36"/>
      <c r="I18" s="36"/>
      <c r="J18" s="25">
        <v>0</v>
      </c>
      <c r="K18" s="25">
        <v>0</v>
      </c>
      <c r="L18" s="25">
        <v>0</v>
      </c>
      <c r="M18" s="26">
        <v>0</v>
      </c>
      <c r="N18" s="27">
        <f t="shared" si="0"/>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s="45" customFormat="1" ht="89.25" customHeight="1">
      <c r="B26" s="94">
        <v>2</v>
      </c>
      <c r="C26" s="91" t="s">
        <v>90</v>
      </c>
      <c r="D26" s="122" t="s">
        <v>39</v>
      </c>
      <c r="E26" s="123" t="s">
        <v>40</v>
      </c>
      <c r="F26" s="124" t="s">
        <v>93</v>
      </c>
      <c r="G26" s="124" t="s">
        <v>93</v>
      </c>
      <c r="H26" s="125">
        <v>45037</v>
      </c>
      <c r="I26" s="125">
        <v>45038</v>
      </c>
      <c r="J26" s="126">
        <v>43600</v>
      </c>
      <c r="K26" s="126">
        <v>77600</v>
      </c>
      <c r="L26" s="126">
        <v>107400</v>
      </c>
      <c r="M26" s="127">
        <v>0</v>
      </c>
      <c r="N26" s="128">
        <f t="shared" ref="N26" si="1">+SUM(J26:M26)</f>
        <v>228600</v>
      </c>
      <c r="O26" s="129" t="s">
        <v>94</v>
      </c>
    </row>
    <row r="27" spans="2:18" s="55" customFormat="1" ht="30">
      <c r="B27" s="49"/>
      <c r="C27" s="50"/>
      <c r="D27" s="51"/>
      <c r="E27" s="50"/>
      <c r="F27" s="50"/>
      <c r="G27" s="50"/>
      <c r="H27" s="51"/>
      <c r="I27" s="51"/>
      <c r="J27" s="52">
        <f>SUM(J15:J26)</f>
        <v>82300</v>
      </c>
      <c r="K27" s="52">
        <f>SUM(K15:K26)</f>
        <v>127600</v>
      </c>
      <c r="L27" s="52">
        <v>187400</v>
      </c>
      <c r="M27" s="52">
        <f>SUM(M15:M26)</f>
        <v>0</v>
      </c>
      <c r="N27" s="53">
        <f>+SUM(J27:M27)</f>
        <v>397300</v>
      </c>
      <c r="O27" s="54"/>
    </row>
    <row r="28" spans="2:18" s="55" customFormat="1" ht="30">
      <c r="B28" s="56"/>
      <c r="C28" s="57"/>
      <c r="D28" s="58"/>
      <c r="E28" s="57"/>
      <c r="F28" s="57"/>
      <c r="G28" s="57"/>
      <c r="H28" s="58"/>
      <c r="I28" s="58"/>
      <c r="J28" s="59"/>
      <c r="K28" s="59"/>
      <c r="L28" s="59"/>
      <c r="M28" s="59"/>
      <c r="N28" s="59"/>
      <c r="O28" s="60"/>
    </row>
    <row r="29" spans="2:18" s="55" customFormat="1" ht="30">
      <c r="B29" s="56"/>
      <c r="C29" s="57"/>
      <c r="D29" s="58"/>
      <c r="E29" s="57"/>
      <c r="F29" s="57"/>
      <c r="G29" s="57"/>
      <c r="H29" s="58"/>
      <c r="I29" s="58"/>
      <c r="J29" s="59"/>
      <c r="K29" s="59"/>
      <c r="L29" s="59"/>
      <c r="M29" s="61"/>
      <c r="N29" s="59"/>
      <c r="O29" s="60"/>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59"/>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62" t="s">
        <v>41</v>
      </c>
      <c r="D34" s="58"/>
      <c r="E34" s="62" t="s">
        <v>41</v>
      </c>
      <c r="F34" s="57"/>
      <c r="G34" s="158" t="s">
        <v>41</v>
      </c>
      <c r="H34" s="158"/>
      <c r="I34" s="58"/>
      <c r="J34" s="158" t="s">
        <v>41</v>
      </c>
      <c r="K34" s="158"/>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ht="23.25">
      <c r="B39" s="63"/>
      <c r="C39" s="64"/>
      <c r="D39" s="65"/>
      <c r="E39" s="64"/>
      <c r="F39" s="64"/>
      <c r="G39" s="64"/>
      <c r="H39" s="65"/>
      <c r="I39" s="65"/>
      <c r="J39" s="65"/>
      <c r="K39" s="65"/>
      <c r="L39" s="65"/>
      <c r="M39" s="61"/>
      <c r="N39" s="61"/>
      <c r="O39" s="66"/>
    </row>
    <row r="40" spans="2:15">
      <c r="B40" s="6"/>
      <c r="C40" s="67"/>
      <c r="E40" s="67"/>
      <c r="G40" s="67"/>
      <c r="H40" s="67"/>
      <c r="K40" s="159"/>
      <c r="L40" s="159"/>
      <c r="M40" s="159"/>
      <c r="N40" s="68"/>
      <c r="O40" s="7"/>
    </row>
    <row r="41" spans="2:15" s="72" customFormat="1" ht="27">
      <c r="B41" s="69"/>
      <c r="C41" s="70" t="s">
        <v>42</v>
      </c>
      <c r="D41" s="70"/>
      <c r="E41" s="70" t="s">
        <v>42</v>
      </c>
      <c r="F41" s="70"/>
      <c r="G41" s="153" t="s">
        <v>42</v>
      </c>
      <c r="H41" s="153"/>
      <c r="I41" s="70"/>
      <c r="J41" s="70"/>
      <c r="K41" s="160" t="s">
        <v>42</v>
      </c>
      <c r="L41" s="160"/>
      <c r="M41" s="160"/>
      <c r="N41" s="70"/>
      <c r="O41" s="71"/>
    </row>
    <row r="42" spans="2:15" s="72" customFormat="1" ht="27">
      <c r="B42" s="69"/>
      <c r="C42" s="70" t="s">
        <v>43</v>
      </c>
      <c r="E42" s="70" t="s">
        <v>44</v>
      </c>
      <c r="G42" s="72" t="s">
        <v>45</v>
      </c>
      <c r="I42" s="70"/>
      <c r="J42" s="70"/>
      <c r="K42" s="153" t="s">
        <v>46</v>
      </c>
      <c r="L42" s="153"/>
      <c r="M42" s="153"/>
      <c r="O42" s="73"/>
    </row>
    <row r="43" spans="2:15" s="72" customFormat="1" ht="27">
      <c r="B43" s="74"/>
      <c r="C43" s="75" t="s">
        <v>47</v>
      </c>
      <c r="D43" s="76"/>
      <c r="E43" s="75" t="s">
        <v>48</v>
      </c>
      <c r="F43" s="76"/>
      <c r="G43" s="76" t="s">
        <v>49</v>
      </c>
      <c r="H43" s="76"/>
      <c r="I43" s="75"/>
      <c r="J43" s="75"/>
      <c r="K43" s="154" t="s">
        <v>50</v>
      </c>
      <c r="L43" s="154"/>
      <c r="M43" s="154"/>
      <c r="N43" s="76"/>
      <c r="O43" s="77"/>
    </row>
    <row r="44" spans="2:15" s="81" customFormat="1" ht="25.5">
      <c r="B44" s="78"/>
      <c r="C44" s="79"/>
      <c r="D44" s="79"/>
      <c r="E44" s="79"/>
      <c r="F44" s="79"/>
      <c r="G44" s="79"/>
      <c r="H44" s="79"/>
      <c r="I44" s="79"/>
      <c r="J44" s="79"/>
      <c r="K44" s="79"/>
      <c r="L44" s="79"/>
      <c r="M44" s="79"/>
      <c r="N44" s="79"/>
      <c r="O44" s="80"/>
    </row>
  </sheetData>
  <mergeCells count="14">
    <mergeCell ref="B11:O11"/>
    <mergeCell ref="B6:O6"/>
    <mergeCell ref="B7:O7"/>
    <mergeCell ref="B8:O8"/>
    <mergeCell ref="B9:O9"/>
    <mergeCell ref="B10:O10"/>
    <mergeCell ref="K42:M42"/>
    <mergeCell ref="K43:M43"/>
    <mergeCell ref="K13:M13"/>
    <mergeCell ref="G34:H34"/>
    <mergeCell ref="J34:K34"/>
    <mergeCell ref="K40:M40"/>
    <mergeCell ref="G41:H41"/>
    <mergeCell ref="K41:M41"/>
  </mergeCells>
  <printOptions horizontalCentered="1" verticalCentered="1"/>
  <pageMargins left="0" right="0" top="0" bottom="0" header="0.31496062992125984" footer="0.31496062992125984"/>
  <pageSetup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46"/>
  <sheetViews>
    <sheetView zoomScale="40" zoomScaleNormal="40" workbookViewId="0">
      <selection activeCell="C17" sqref="C1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t="s">
        <v>5</v>
      </c>
      <c r="O12" s="7"/>
    </row>
    <row r="13" spans="2:15" s="14" customFormat="1" ht="45">
      <c r="B13" s="10"/>
      <c r="C13" s="82" t="s">
        <v>104</v>
      </c>
      <c r="D13" s="11"/>
      <c r="E13" s="12"/>
      <c r="F13" s="11"/>
      <c r="G13" s="11"/>
      <c r="H13" s="11"/>
      <c r="I13" s="11"/>
      <c r="J13" s="11"/>
      <c r="K13" s="155" t="s">
        <v>6</v>
      </c>
      <c r="L13" s="156"/>
      <c r="M13" s="157"/>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N18" si="1">+SUM(J17:M17)</f>
        <v>0</v>
      </c>
      <c r="O17" s="32"/>
      <c r="R17" s="2">
        <f>+L17/2</f>
        <v>0</v>
      </c>
    </row>
    <row r="18" spans="2:18" ht="93" customHeight="1">
      <c r="B18" s="131">
        <v>1</v>
      </c>
      <c r="C18" s="132" t="s">
        <v>97</v>
      </c>
      <c r="D18" s="31" t="s">
        <v>23</v>
      </c>
      <c r="E18" s="22" t="s">
        <v>24</v>
      </c>
      <c r="F18" s="39" t="s">
        <v>60</v>
      </c>
      <c r="G18" s="104" t="s">
        <v>95</v>
      </c>
      <c r="H18" s="105">
        <v>45052</v>
      </c>
      <c r="I18" s="105">
        <v>45053</v>
      </c>
      <c r="J18" s="25">
        <v>63200</v>
      </c>
      <c r="K18" s="25">
        <v>0</v>
      </c>
      <c r="L18" s="25">
        <v>0</v>
      </c>
      <c r="M18" s="26">
        <v>0</v>
      </c>
      <c r="N18" s="27">
        <f t="shared" si="1"/>
        <v>63200</v>
      </c>
      <c r="O18" s="130" t="s">
        <v>96</v>
      </c>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93.75" customHeight="1">
      <c r="B26" s="43">
        <v>2</v>
      </c>
      <c r="C26" s="132" t="s">
        <v>98</v>
      </c>
      <c r="D26" s="21" t="s">
        <v>39</v>
      </c>
      <c r="E26" s="22" t="s">
        <v>40</v>
      </c>
      <c r="F26" s="39" t="s">
        <v>60</v>
      </c>
      <c r="G26" s="39" t="s">
        <v>101</v>
      </c>
      <c r="H26" s="24">
        <v>45066</v>
      </c>
      <c r="I26" s="24">
        <v>45067</v>
      </c>
      <c r="J26" s="25">
        <v>66100</v>
      </c>
      <c r="K26" s="25">
        <v>0</v>
      </c>
      <c r="L26" s="25">
        <v>0</v>
      </c>
      <c r="M26" s="26">
        <v>0</v>
      </c>
      <c r="N26" s="27">
        <f t="shared" ref="N26:N28" si="2">+SUM(J26:M26)</f>
        <v>66100</v>
      </c>
      <c r="O26" s="130" t="s">
        <v>96</v>
      </c>
    </row>
    <row r="27" spans="2:18" ht="127.5">
      <c r="B27" s="43">
        <v>3</v>
      </c>
      <c r="C27" s="132" t="s">
        <v>99</v>
      </c>
      <c r="D27" s="21" t="s">
        <v>39</v>
      </c>
      <c r="E27" s="22" t="s">
        <v>40</v>
      </c>
      <c r="F27" s="39" t="s">
        <v>102</v>
      </c>
      <c r="G27" s="39" t="s">
        <v>102</v>
      </c>
      <c r="H27" s="24">
        <v>45070</v>
      </c>
      <c r="I27" s="24">
        <v>45070</v>
      </c>
      <c r="J27" s="25">
        <v>7850</v>
      </c>
      <c r="K27" s="25">
        <v>0</v>
      </c>
      <c r="L27" s="25">
        <v>0</v>
      </c>
      <c r="M27" s="26">
        <v>0</v>
      </c>
      <c r="N27" s="27">
        <f t="shared" si="2"/>
        <v>7850</v>
      </c>
      <c r="O27" s="130" t="s">
        <v>96</v>
      </c>
    </row>
    <row r="28" spans="2:18" ht="123" customHeight="1">
      <c r="B28" s="94">
        <v>4</v>
      </c>
      <c r="C28" s="132" t="s">
        <v>100</v>
      </c>
      <c r="D28" s="21" t="s">
        <v>39</v>
      </c>
      <c r="E28" s="22" t="s">
        <v>40</v>
      </c>
      <c r="F28" s="39" t="s">
        <v>60</v>
      </c>
      <c r="G28" s="39" t="s">
        <v>103</v>
      </c>
      <c r="H28" s="24">
        <v>45075</v>
      </c>
      <c r="I28" s="24">
        <v>45075</v>
      </c>
      <c r="J28" s="25">
        <v>77300</v>
      </c>
      <c r="K28" s="25">
        <v>0</v>
      </c>
      <c r="L28" s="25">
        <v>0</v>
      </c>
      <c r="M28" s="26">
        <v>0</v>
      </c>
      <c r="N28" s="27">
        <f t="shared" si="2"/>
        <v>77300</v>
      </c>
      <c r="O28" s="130" t="s">
        <v>96</v>
      </c>
    </row>
    <row r="29" spans="2:18" s="55" customFormat="1" ht="30">
      <c r="B29" s="49"/>
      <c r="C29" s="50"/>
      <c r="D29" s="51"/>
      <c r="E29" s="50"/>
      <c r="F29" s="50"/>
      <c r="G29" s="50"/>
      <c r="H29" s="51"/>
      <c r="I29" s="51"/>
      <c r="J29" s="52">
        <f>SUM(J15:J28)</f>
        <v>214450</v>
      </c>
      <c r="K29" s="52">
        <f>315000-L29</f>
        <v>127600</v>
      </c>
      <c r="L29" s="52">
        <v>187400</v>
      </c>
      <c r="M29" s="52">
        <f>SUM(M15:M28)</f>
        <v>0</v>
      </c>
      <c r="N29" s="53">
        <f>+SUM(J29:M29)</f>
        <v>529450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8" t="s">
        <v>41</v>
      </c>
      <c r="H36" s="158"/>
      <c r="I36" s="58"/>
      <c r="J36" s="158" t="s">
        <v>41</v>
      </c>
      <c r="K36" s="158"/>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9"/>
      <c r="L42" s="159"/>
      <c r="M42" s="159"/>
      <c r="N42" s="68"/>
      <c r="O42" s="7"/>
    </row>
    <row r="43" spans="2:15" s="72" customFormat="1" ht="27">
      <c r="B43" s="69"/>
      <c r="C43" s="70" t="s">
        <v>42</v>
      </c>
      <c r="D43" s="70"/>
      <c r="E43" s="70" t="s">
        <v>42</v>
      </c>
      <c r="F43" s="70"/>
      <c r="G43" s="153" t="s">
        <v>42</v>
      </c>
      <c r="H43" s="153"/>
      <c r="I43" s="70"/>
      <c r="J43" s="70"/>
      <c r="K43" s="160" t="s">
        <v>42</v>
      </c>
      <c r="L43" s="160"/>
      <c r="M43" s="160"/>
      <c r="N43" s="70"/>
      <c r="O43" s="71"/>
    </row>
    <row r="44" spans="2:15" s="72" customFormat="1" ht="27">
      <c r="B44" s="69"/>
      <c r="C44" s="70" t="s">
        <v>43</v>
      </c>
      <c r="E44" s="70" t="s">
        <v>44</v>
      </c>
      <c r="G44" s="72" t="s">
        <v>45</v>
      </c>
      <c r="I44" s="70"/>
      <c r="J44" s="70"/>
      <c r="K44" s="153" t="s">
        <v>46</v>
      </c>
      <c r="L44" s="153"/>
      <c r="M44" s="153"/>
      <c r="O44" s="73"/>
    </row>
    <row r="45" spans="2:15" s="72" customFormat="1" ht="27">
      <c r="B45" s="74"/>
      <c r="C45" s="75" t="s">
        <v>47</v>
      </c>
      <c r="D45" s="76"/>
      <c r="E45" s="75" t="s">
        <v>48</v>
      </c>
      <c r="F45" s="76"/>
      <c r="G45" s="76" t="s">
        <v>49</v>
      </c>
      <c r="H45" s="76"/>
      <c r="I45" s="75"/>
      <c r="J45" s="75"/>
      <c r="K45" s="154" t="s">
        <v>50</v>
      </c>
      <c r="L45" s="154"/>
      <c r="M45" s="154"/>
      <c r="N45" s="76"/>
      <c r="O45" s="77"/>
    </row>
    <row r="46" spans="2:15" s="81" customFormat="1" ht="25.5">
      <c r="B46" s="78"/>
      <c r="C46" s="79"/>
      <c r="D46" s="79"/>
      <c r="E46" s="79"/>
      <c r="F46" s="79"/>
      <c r="G46" s="79"/>
      <c r="H46" s="79"/>
      <c r="I46" s="79"/>
      <c r="J46" s="79"/>
      <c r="K46" s="79"/>
      <c r="L46" s="79"/>
      <c r="M46" s="79"/>
      <c r="N46" s="79"/>
      <c r="O46" s="80"/>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46"/>
  <sheetViews>
    <sheetView topLeftCell="B1" zoomScale="40" zoomScaleNormal="40" workbookViewId="0">
      <selection activeCell="C15" sqref="C15"/>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c r="O12" s="7"/>
    </row>
    <row r="13" spans="2:15" s="14" customFormat="1" ht="45">
      <c r="B13" s="10"/>
      <c r="C13" s="82" t="s">
        <v>114</v>
      </c>
      <c r="D13" s="11"/>
      <c r="E13" s="12"/>
      <c r="F13" s="11"/>
      <c r="G13" s="11"/>
      <c r="H13" s="11"/>
      <c r="I13" s="11"/>
      <c r="J13" s="11"/>
      <c r="K13" s="155" t="s">
        <v>6</v>
      </c>
      <c r="L13" s="156"/>
      <c r="M13" s="157"/>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137.25" customHeight="1">
      <c r="B26" s="43">
        <v>1</v>
      </c>
      <c r="C26" s="136" t="s">
        <v>115</v>
      </c>
      <c r="D26" s="21" t="s">
        <v>39</v>
      </c>
      <c r="E26" s="22" t="s">
        <v>40</v>
      </c>
      <c r="F26" s="137" t="s">
        <v>116</v>
      </c>
      <c r="G26" s="137" t="s">
        <v>117</v>
      </c>
      <c r="H26" s="44">
        <v>45084</v>
      </c>
      <c r="I26" s="44">
        <v>45087</v>
      </c>
      <c r="J26" s="25">
        <v>28900</v>
      </c>
      <c r="K26" s="25">
        <v>0</v>
      </c>
      <c r="L26" s="25">
        <v>0</v>
      </c>
      <c r="M26" s="26">
        <v>0</v>
      </c>
      <c r="N26" s="27">
        <f t="shared" ref="N26:N28" si="3">+SUM(J26:M26)</f>
        <v>28900</v>
      </c>
      <c r="O26" s="133" t="s">
        <v>118</v>
      </c>
    </row>
    <row r="27" spans="2:18" ht="137.25" customHeight="1">
      <c r="B27" s="43"/>
      <c r="C27" s="132"/>
      <c r="D27" s="21" t="s">
        <v>39</v>
      </c>
      <c r="E27" s="22" t="s">
        <v>40</v>
      </c>
      <c r="F27" s="104"/>
      <c r="G27" s="104"/>
      <c r="H27" s="105"/>
      <c r="I27" s="105"/>
      <c r="J27" s="25">
        <v>0</v>
      </c>
      <c r="K27" s="25">
        <v>0</v>
      </c>
      <c r="L27" s="25">
        <v>0</v>
      </c>
      <c r="M27" s="26">
        <v>0</v>
      </c>
      <c r="N27" s="27">
        <f t="shared" si="3"/>
        <v>0</v>
      </c>
      <c r="O27" s="32"/>
    </row>
    <row r="28" spans="2:18" ht="123" customHeight="1">
      <c r="B28" s="94"/>
      <c r="C28" s="132"/>
      <c r="D28" s="21" t="s">
        <v>39</v>
      </c>
      <c r="E28" s="22" t="s">
        <v>40</v>
      </c>
      <c r="F28" s="104"/>
      <c r="G28" s="104"/>
      <c r="H28" s="105"/>
      <c r="I28" s="105"/>
      <c r="J28" s="25">
        <v>0</v>
      </c>
      <c r="K28" s="25">
        <v>0</v>
      </c>
      <c r="L28" s="25">
        <v>0</v>
      </c>
      <c r="M28" s="26">
        <v>0</v>
      </c>
      <c r="N28" s="27">
        <f t="shared" si="3"/>
        <v>0</v>
      </c>
      <c r="O28" s="32"/>
    </row>
    <row r="29" spans="2:18" s="55" customFormat="1" ht="30">
      <c r="B29" s="49"/>
      <c r="C29" s="50"/>
      <c r="D29" s="51"/>
      <c r="E29" s="50"/>
      <c r="F29" s="50"/>
      <c r="G29" s="50"/>
      <c r="H29" s="51"/>
      <c r="I29" s="51"/>
      <c r="J29" s="52">
        <f>SUM(J15:J28)</f>
        <v>28900</v>
      </c>
      <c r="K29" s="52">
        <f>315000-L29</f>
        <v>127600</v>
      </c>
      <c r="L29" s="52">
        <v>187400</v>
      </c>
      <c r="M29" s="52">
        <f>SUM(M15:M28)</f>
        <v>0</v>
      </c>
      <c r="N29" s="53">
        <f>+SUM(J29:M29)</f>
        <v>343900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8" t="s">
        <v>41</v>
      </c>
      <c r="H36" s="158"/>
      <c r="I36" s="58"/>
      <c r="J36" s="158" t="s">
        <v>41</v>
      </c>
      <c r="K36" s="158"/>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9"/>
      <c r="L42" s="159"/>
      <c r="M42" s="159"/>
      <c r="N42" s="68"/>
      <c r="O42" s="7"/>
    </row>
    <row r="43" spans="2:15" s="72" customFormat="1" ht="27">
      <c r="B43" s="69"/>
      <c r="C43" s="70" t="s">
        <v>42</v>
      </c>
      <c r="D43" s="70"/>
      <c r="E43" s="70" t="s">
        <v>42</v>
      </c>
      <c r="F43" s="70"/>
      <c r="G43" s="153" t="s">
        <v>42</v>
      </c>
      <c r="H43" s="153"/>
      <c r="I43" s="70"/>
      <c r="J43" s="70"/>
      <c r="K43" s="160" t="s">
        <v>42</v>
      </c>
      <c r="L43" s="160"/>
      <c r="M43" s="160"/>
      <c r="N43" s="70"/>
      <c r="O43" s="71"/>
    </row>
    <row r="44" spans="2:15" s="72" customFormat="1" ht="27">
      <c r="B44" s="69"/>
      <c r="C44" s="70" t="s">
        <v>43</v>
      </c>
      <c r="E44" s="70" t="s">
        <v>44</v>
      </c>
      <c r="G44" s="72" t="s">
        <v>45</v>
      </c>
      <c r="I44" s="70"/>
      <c r="J44" s="70"/>
      <c r="K44" s="153" t="s">
        <v>46</v>
      </c>
      <c r="L44" s="153"/>
      <c r="M44" s="153"/>
      <c r="O44" s="73"/>
    </row>
    <row r="45" spans="2:15" s="72" customFormat="1" ht="27">
      <c r="B45" s="74"/>
      <c r="C45" s="75" t="s">
        <v>47</v>
      </c>
      <c r="D45" s="76"/>
      <c r="E45" s="75" t="s">
        <v>48</v>
      </c>
      <c r="F45" s="76"/>
      <c r="G45" s="76" t="s">
        <v>49</v>
      </c>
      <c r="H45" s="76"/>
      <c r="I45" s="75"/>
      <c r="J45" s="75"/>
      <c r="K45" s="154" t="s">
        <v>50</v>
      </c>
      <c r="L45" s="154"/>
      <c r="M45" s="154"/>
      <c r="N45" s="76"/>
      <c r="O45" s="77"/>
    </row>
    <row r="46" spans="2:15" s="81" customFormat="1" ht="25.5">
      <c r="B46" s="78"/>
      <c r="C46" s="79"/>
      <c r="D46" s="79"/>
      <c r="E46" s="79"/>
      <c r="F46" s="79"/>
      <c r="G46" s="79"/>
      <c r="H46" s="79"/>
      <c r="I46" s="79"/>
      <c r="J46" s="79"/>
      <c r="K46" s="79"/>
      <c r="L46" s="79"/>
      <c r="M46" s="79"/>
      <c r="N46" s="79"/>
      <c r="O46" s="80"/>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R46"/>
  <sheetViews>
    <sheetView topLeftCell="D21" zoomScale="40" zoomScaleNormal="40" workbookViewId="0">
      <selection activeCell="K31" sqref="K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c r="O12" s="7"/>
    </row>
    <row r="13" spans="2:15" s="14" customFormat="1" ht="45">
      <c r="B13" s="10"/>
      <c r="C13" s="82" t="s">
        <v>113</v>
      </c>
      <c r="D13" s="11"/>
      <c r="E13" s="12"/>
      <c r="F13" s="11"/>
      <c r="G13" s="11"/>
      <c r="H13" s="11"/>
      <c r="I13" s="11"/>
      <c r="J13" s="11"/>
      <c r="K13" s="155" t="s">
        <v>6</v>
      </c>
      <c r="L13" s="156"/>
      <c r="M13" s="157"/>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127.5">
      <c r="B26" s="131">
        <v>1</v>
      </c>
      <c r="C26" s="134" t="s">
        <v>106</v>
      </c>
      <c r="D26" s="21" t="s">
        <v>39</v>
      </c>
      <c r="E26" s="22" t="s">
        <v>40</v>
      </c>
      <c r="F26" s="35" t="s">
        <v>60</v>
      </c>
      <c r="G26" s="35" t="s">
        <v>109</v>
      </c>
      <c r="H26" s="135">
        <v>45122</v>
      </c>
      <c r="I26" s="135">
        <v>45123</v>
      </c>
      <c r="J26" s="25">
        <v>20100</v>
      </c>
      <c r="K26" s="25">
        <v>0</v>
      </c>
      <c r="L26" s="25">
        <v>0</v>
      </c>
      <c r="M26" s="26">
        <v>0</v>
      </c>
      <c r="N26" s="27">
        <f t="shared" ref="N26:N28" si="3">+SUM(J26:M26)</f>
        <v>20100</v>
      </c>
      <c r="O26" s="133"/>
    </row>
    <row r="27" spans="2:18" ht="127.5">
      <c r="B27" s="131">
        <v>2</v>
      </c>
      <c r="C27" s="134" t="s">
        <v>107</v>
      </c>
      <c r="D27" s="21" t="s">
        <v>39</v>
      </c>
      <c r="E27" s="22" t="s">
        <v>40</v>
      </c>
      <c r="F27" s="35" t="s">
        <v>110</v>
      </c>
      <c r="G27" s="35" t="s">
        <v>111</v>
      </c>
      <c r="H27" s="135">
        <v>45128</v>
      </c>
      <c r="I27" s="135">
        <v>45129</v>
      </c>
      <c r="J27" s="25">
        <v>41600</v>
      </c>
      <c r="K27" s="25">
        <v>0</v>
      </c>
      <c r="L27" s="25">
        <v>0</v>
      </c>
      <c r="M27" s="26">
        <v>0</v>
      </c>
      <c r="N27" s="27">
        <f t="shared" si="3"/>
        <v>41600</v>
      </c>
      <c r="O27" s="32"/>
    </row>
    <row r="28" spans="2:18" ht="127.5">
      <c r="B28" s="131">
        <v>3</v>
      </c>
      <c r="C28" s="134" t="s">
        <v>108</v>
      </c>
      <c r="D28" s="21" t="s">
        <v>39</v>
      </c>
      <c r="E28" s="22" t="s">
        <v>40</v>
      </c>
      <c r="F28" s="35" t="s">
        <v>60</v>
      </c>
      <c r="G28" s="35" t="s">
        <v>112</v>
      </c>
      <c r="H28" s="135">
        <v>45136</v>
      </c>
      <c r="I28" s="135">
        <v>45137</v>
      </c>
      <c r="J28" s="25">
        <v>49900</v>
      </c>
      <c r="K28" s="25">
        <v>0</v>
      </c>
      <c r="L28" s="25">
        <v>0</v>
      </c>
      <c r="M28" s="26">
        <v>0</v>
      </c>
      <c r="N28" s="27">
        <f t="shared" si="3"/>
        <v>49900</v>
      </c>
      <c r="O28" s="32"/>
    </row>
    <row r="29" spans="2:18" s="55" customFormat="1" ht="30">
      <c r="B29" s="49"/>
      <c r="C29" s="50"/>
      <c r="D29" s="51"/>
      <c r="E29" s="50"/>
      <c r="F29" s="50"/>
      <c r="G29" s="50"/>
      <c r="H29" s="51"/>
      <c r="I29" s="51"/>
      <c r="J29" s="52">
        <f>SUM(J15:J28)</f>
        <v>111600</v>
      </c>
      <c r="K29" s="52">
        <f>315000-L29</f>
        <v>123700</v>
      </c>
      <c r="L29" s="52">
        <v>191300</v>
      </c>
      <c r="M29" s="52">
        <f>SUM(M15:M28)</f>
        <v>0</v>
      </c>
      <c r="N29" s="53">
        <f>+SUM(J29:M29)</f>
        <v>426600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8" t="s">
        <v>41</v>
      </c>
      <c r="H36" s="158"/>
      <c r="I36" s="58"/>
      <c r="J36" s="158" t="s">
        <v>41</v>
      </c>
      <c r="K36" s="158"/>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9"/>
      <c r="L42" s="159"/>
      <c r="M42" s="159"/>
      <c r="N42" s="68"/>
      <c r="O42" s="7"/>
    </row>
    <row r="43" spans="2:15" s="72" customFormat="1" ht="27">
      <c r="B43" s="69"/>
      <c r="C43" s="70" t="s">
        <v>42</v>
      </c>
      <c r="D43" s="70"/>
      <c r="E43" s="70" t="s">
        <v>42</v>
      </c>
      <c r="F43" s="70"/>
      <c r="G43" s="153" t="s">
        <v>42</v>
      </c>
      <c r="H43" s="153"/>
      <c r="I43" s="70"/>
      <c r="J43" s="70"/>
      <c r="K43" s="160" t="s">
        <v>42</v>
      </c>
      <c r="L43" s="160"/>
      <c r="M43" s="160"/>
      <c r="N43" s="70"/>
      <c r="O43" s="71"/>
    </row>
    <row r="44" spans="2:15" s="72" customFormat="1" ht="27">
      <c r="B44" s="69"/>
      <c r="C44" s="70" t="s">
        <v>43</v>
      </c>
      <c r="E44" s="70" t="s">
        <v>44</v>
      </c>
      <c r="G44" s="72" t="s">
        <v>45</v>
      </c>
      <c r="I44" s="70"/>
      <c r="J44" s="70"/>
      <c r="K44" s="153" t="s">
        <v>46</v>
      </c>
      <c r="L44" s="153"/>
      <c r="M44" s="153"/>
      <c r="O44" s="73"/>
    </row>
    <row r="45" spans="2:15" s="72" customFormat="1" ht="27">
      <c r="B45" s="74"/>
      <c r="C45" s="75" t="s">
        <v>47</v>
      </c>
      <c r="D45" s="76"/>
      <c r="E45" s="75" t="s">
        <v>48</v>
      </c>
      <c r="F45" s="76"/>
      <c r="G45" s="76" t="s">
        <v>49</v>
      </c>
      <c r="H45" s="76"/>
      <c r="I45" s="75"/>
      <c r="J45" s="75"/>
      <c r="K45" s="154" t="s">
        <v>50</v>
      </c>
      <c r="L45" s="154"/>
      <c r="M45" s="154"/>
      <c r="N45" s="76"/>
      <c r="O45" s="77"/>
    </row>
    <row r="46" spans="2:15" s="81" customFormat="1" ht="25.5">
      <c r="B46" s="78"/>
      <c r="C46" s="79"/>
      <c r="D46" s="79"/>
      <c r="E46" s="79"/>
      <c r="F46" s="79"/>
      <c r="G46" s="79"/>
      <c r="H46" s="79"/>
      <c r="I46" s="79"/>
      <c r="J46" s="79"/>
      <c r="K46" s="79"/>
      <c r="L46" s="79"/>
      <c r="M46" s="79"/>
      <c r="N46" s="79"/>
      <c r="O46" s="80"/>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50"/>
  <sheetViews>
    <sheetView topLeftCell="B1" zoomScale="40" zoomScaleNormal="40" workbookViewId="0">
      <selection activeCell="C4" sqref="C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4" t="s">
        <v>0</v>
      </c>
      <c r="C6" s="145"/>
      <c r="D6" s="145"/>
      <c r="E6" s="145"/>
      <c r="F6" s="145"/>
      <c r="G6" s="145"/>
      <c r="H6" s="145"/>
      <c r="I6" s="145"/>
      <c r="J6" s="145"/>
      <c r="K6" s="145"/>
      <c r="L6" s="145"/>
      <c r="M6" s="145"/>
      <c r="N6" s="145"/>
      <c r="O6" s="146"/>
    </row>
    <row r="7" spans="2:15" ht="15.75">
      <c r="B7" s="144" t="s">
        <v>1</v>
      </c>
      <c r="C7" s="145"/>
      <c r="D7" s="145"/>
      <c r="E7" s="145"/>
      <c r="F7" s="145"/>
      <c r="G7" s="145"/>
      <c r="H7" s="145"/>
      <c r="I7" s="145"/>
      <c r="J7" s="145"/>
      <c r="K7" s="145"/>
      <c r="L7" s="145"/>
      <c r="M7" s="145"/>
      <c r="N7" s="145"/>
      <c r="O7" s="146"/>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c r="O12" s="7"/>
    </row>
    <row r="13" spans="2:15" s="14" customFormat="1" ht="45">
      <c r="B13" s="10"/>
      <c r="C13" s="82" t="s">
        <v>119</v>
      </c>
      <c r="D13" s="11"/>
      <c r="E13" s="12"/>
      <c r="F13" s="11"/>
      <c r="G13" s="11"/>
      <c r="H13" s="11"/>
      <c r="I13" s="11"/>
      <c r="J13" s="11"/>
      <c r="K13" s="155" t="s">
        <v>6</v>
      </c>
      <c r="L13" s="156"/>
      <c r="M13" s="157"/>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4"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ref="N25:N32" si="3">+SUM(J25:M25)</f>
        <v>0</v>
      </c>
      <c r="O25" s="32"/>
    </row>
    <row r="26" spans="2:18" ht="76.5">
      <c r="B26" s="131">
        <v>1</v>
      </c>
      <c r="C26" s="134" t="s">
        <v>126</v>
      </c>
      <c r="D26" s="21" t="s">
        <v>39</v>
      </c>
      <c r="E26" s="22" t="s">
        <v>40</v>
      </c>
      <c r="F26" s="35" t="s">
        <v>102</v>
      </c>
      <c r="G26" s="35" t="s">
        <v>102</v>
      </c>
      <c r="H26" s="135">
        <v>45140</v>
      </c>
      <c r="I26" s="135">
        <v>45140</v>
      </c>
      <c r="J26" s="25">
        <v>4650</v>
      </c>
      <c r="K26" s="25">
        <v>0</v>
      </c>
      <c r="L26" s="25">
        <v>0</v>
      </c>
      <c r="M26" s="26">
        <v>0</v>
      </c>
      <c r="N26" s="27">
        <f t="shared" ref="N26:N27" si="4">+SUM(J26:M26)</f>
        <v>4650</v>
      </c>
      <c r="O26" s="138" t="s">
        <v>133</v>
      </c>
    </row>
    <row r="27" spans="2:18" ht="127.5">
      <c r="B27" s="131">
        <v>2</v>
      </c>
      <c r="C27" s="134" t="s">
        <v>120</v>
      </c>
      <c r="D27" s="21" t="s">
        <v>39</v>
      </c>
      <c r="E27" s="22" t="s">
        <v>40</v>
      </c>
      <c r="F27" s="35" t="s">
        <v>60</v>
      </c>
      <c r="G27" s="35" t="s">
        <v>127</v>
      </c>
      <c r="H27" s="135">
        <v>45142</v>
      </c>
      <c r="I27" s="135">
        <v>45144</v>
      </c>
      <c r="J27" s="25">
        <v>79600</v>
      </c>
      <c r="K27" s="25">
        <v>0</v>
      </c>
      <c r="L27" s="25">
        <v>0</v>
      </c>
      <c r="M27" s="26">
        <v>0</v>
      </c>
      <c r="N27" s="27">
        <f t="shared" si="4"/>
        <v>79600</v>
      </c>
      <c r="O27" s="138" t="s">
        <v>133</v>
      </c>
    </row>
    <row r="28" spans="2:18" ht="127.5">
      <c r="B28" s="131">
        <v>3</v>
      </c>
      <c r="C28" s="134" t="s">
        <v>121</v>
      </c>
      <c r="D28" s="21" t="s">
        <v>39</v>
      </c>
      <c r="E28" s="22" t="s">
        <v>40</v>
      </c>
      <c r="F28" s="35" t="s">
        <v>60</v>
      </c>
      <c r="G28" s="35" t="s">
        <v>128</v>
      </c>
      <c r="H28" s="135">
        <v>45149</v>
      </c>
      <c r="I28" s="135">
        <v>45151</v>
      </c>
      <c r="J28" s="25">
        <v>71150</v>
      </c>
      <c r="K28" s="25">
        <v>0</v>
      </c>
      <c r="L28" s="25">
        <v>0</v>
      </c>
      <c r="M28" s="26">
        <v>0</v>
      </c>
      <c r="N28" s="27">
        <f t="shared" ref="N28" si="5">+SUM(J28:M28)</f>
        <v>71150</v>
      </c>
      <c r="O28" s="138" t="s">
        <v>133</v>
      </c>
    </row>
    <row r="29" spans="2:18" ht="204">
      <c r="B29" s="131">
        <v>4</v>
      </c>
      <c r="C29" s="134" t="s">
        <v>122</v>
      </c>
      <c r="D29" s="21" t="s">
        <v>39</v>
      </c>
      <c r="E29" s="22" t="s">
        <v>40</v>
      </c>
      <c r="F29" s="35" t="s">
        <v>129</v>
      </c>
      <c r="G29" s="35" t="s">
        <v>130</v>
      </c>
      <c r="H29" s="135">
        <v>45154</v>
      </c>
      <c r="I29" s="135">
        <v>45156</v>
      </c>
      <c r="J29" s="25">
        <v>24950</v>
      </c>
      <c r="K29" s="25">
        <v>0</v>
      </c>
      <c r="L29" s="25">
        <v>0</v>
      </c>
      <c r="M29" s="26">
        <v>0</v>
      </c>
      <c r="N29" s="27">
        <f t="shared" si="3"/>
        <v>24950</v>
      </c>
      <c r="O29" s="138" t="s">
        <v>133</v>
      </c>
    </row>
    <row r="30" spans="2:18" ht="102">
      <c r="B30" s="131">
        <v>5</v>
      </c>
      <c r="C30" s="134" t="s">
        <v>123</v>
      </c>
      <c r="D30" s="21" t="s">
        <v>39</v>
      </c>
      <c r="E30" s="22" t="s">
        <v>40</v>
      </c>
      <c r="F30" s="35" t="s">
        <v>60</v>
      </c>
      <c r="G30" s="35" t="s">
        <v>92</v>
      </c>
      <c r="H30" s="135">
        <v>45156</v>
      </c>
      <c r="I30" s="135">
        <v>45158</v>
      </c>
      <c r="J30" s="25">
        <v>25200</v>
      </c>
      <c r="K30" s="25">
        <v>0</v>
      </c>
      <c r="L30" s="25">
        <v>0</v>
      </c>
      <c r="M30" s="26">
        <v>0</v>
      </c>
      <c r="N30" s="27">
        <f t="shared" si="3"/>
        <v>25200</v>
      </c>
      <c r="O30" s="138" t="s">
        <v>133</v>
      </c>
    </row>
    <row r="31" spans="2:18" ht="102">
      <c r="B31" s="131">
        <v>6</v>
      </c>
      <c r="C31" s="134" t="s">
        <v>124</v>
      </c>
      <c r="D31" s="21" t="s">
        <v>39</v>
      </c>
      <c r="E31" s="22" t="s">
        <v>40</v>
      </c>
      <c r="F31" s="35" t="s">
        <v>102</v>
      </c>
      <c r="G31" s="35" t="s">
        <v>102</v>
      </c>
      <c r="H31" s="135">
        <v>45163</v>
      </c>
      <c r="I31" s="135">
        <v>45163</v>
      </c>
      <c r="J31" s="25">
        <v>6350</v>
      </c>
      <c r="K31" s="25">
        <v>0</v>
      </c>
      <c r="L31" s="25">
        <v>0</v>
      </c>
      <c r="M31" s="26">
        <v>0</v>
      </c>
      <c r="N31" s="27">
        <f t="shared" ref="N31" si="6">+SUM(J31:M31)</f>
        <v>6350</v>
      </c>
      <c r="O31" s="138" t="s">
        <v>133</v>
      </c>
    </row>
    <row r="32" spans="2:18" ht="102">
      <c r="B32" s="131">
        <v>7</v>
      </c>
      <c r="C32" s="134" t="s">
        <v>125</v>
      </c>
      <c r="D32" s="21" t="s">
        <v>39</v>
      </c>
      <c r="E32" s="22" t="s">
        <v>40</v>
      </c>
      <c r="F32" s="35" t="s">
        <v>131</v>
      </c>
      <c r="G32" s="35" t="s">
        <v>132</v>
      </c>
      <c r="H32" s="135">
        <v>45164</v>
      </c>
      <c r="I32" s="135">
        <v>45165</v>
      </c>
      <c r="J32" s="25">
        <v>38000</v>
      </c>
      <c r="K32" s="25">
        <v>0</v>
      </c>
      <c r="L32" s="25">
        <v>0</v>
      </c>
      <c r="M32" s="26">
        <v>0</v>
      </c>
      <c r="N32" s="27">
        <f t="shared" si="3"/>
        <v>38000</v>
      </c>
      <c r="O32" s="138" t="s">
        <v>133</v>
      </c>
    </row>
    <row r="33" spans="2:15" s="55" customFormat="1" ht="30">
      <c r="B33" s="49"/>
      <c r="C33" s="50"/>
      <c r="D33" s="51"/>
      <c r="E33" s="50"/>
      <c r="F33" s="50"/>
      <c r="G33" s="50"/>
      <c r="H33" s="51"/>
      <c r="I33" s="51"/>
      <c r="J33" s="52">
        <f>SUM(J15:J32)</f>
        <v>249900</v>
      </c>
      <c r="K33" s="52">
        <f>315000-L33</f>
        <v>123700</v>
      </c>
      <c r="L33" s="52">
        <v>191300</v>
      </c>
      <c r="M33" s="52">
        <f>SUM(M15:M32)</f>
        <v>0</v>
      </c>
      <c r="N33" s="53">
        <f>+SUM(J33:M33)</f>
        <v>564900</v>
      </c>
      <c r="O33" s="54"/>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61"/>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62" t="s">
        <v>41</v>
      </c>
      <c r="D40" s="58"/>
      <c r="E40" s="62" t="s">
        <v>41</v>
      </c>
      <c r="F40" s="57"/>
      <c r="G40" s="158" t="s">
        <v>41</v>
      </c>
      <c r="H40" s="158"/>
      <c r="I40" s="58"/>
      <c r="J40" s="158" t="s">
        <v>41</v>
      </c>
      <c r="K40" s="158"/>
      <c r="L40" s="59"/>
      <c r="M40" s="59"/>
      <c r="N40" s="59"/>
      <c r="O40" s="60"/>
    </row>
    <row r="41" spans="2:15" s="55" customFormat="1" ht="30">
      <c r="B41" s="56"/>
      <c r="C41" s="57"/>
      <c r="D41" s="58"/>
      <c r="E41" s="57"/>
      <c r="F41" s="57"/>
      <c r="G41" s="57"/>
      <c r="H41" s="58"/>
      <c r="I41" s="58"/>
      <c r="J41" s="59"/>
      <c r="K41" s="59"/>
      <c r="L41" s="59"/>
      <c r="M41" s="59"/>
      <c r="N41" s="59"/>
      <c r="O41" s="60"/>
    </row>
    <row r="42" spans="2:15" s="55" customFormat="1" ht="30">
      <c r="B42" s="56"/>
      <c r="C42" s="57"/>
      <c r="D42" s="58"/>
      <c r="E42" s="57"/>
      <c r="F42" s="57"/>
      <c r="G42" s="57"/>
      <c r="H42" s="58"/>
      <c r="I42" s="58"/>
      <c r="J42" s="59"/>
      <c r="K42" s="59"/>
      <c r="L42" s="59"/>
      <c r="M42" s="59"/>
      <c r="N42" s="59"/>
      <c r="O42" s="60"/>
    </row>
    <row r="43" spans="2:15" s="55" customFormat="1" ht="30">
      <c r="B43" s="56"/>
      <c r="C43" s="57"/>
      <c r="D43" s="58"/>
      <c r="E43" s="57"/>
      <c r="F43" s="57"/>
      <c r="G43" s="57"/>
      <c r="H43" s="58"/>
      <c r="I43" s="58"/>
      <c r="J43" s="59"/>
      <c r="K43" s="59"/>
      <c r="L43" s="59"/>
      <c r="M43" s="59"/>
      <c r="N43" s="59"/>
      <c r="O43" s="60"/>
    </row>
    <row r="44" spans="2:15" s="55" customFormat="1" ht="30">
      <c r="B44" s="56"/>
      <c r="C44" s="57"/>
      <c r="D44" s="58"/>
      <c r="E44" s="57"/>
      <c r="F44" s="57"/>
      <c r="G44" s="57"/>
      <c r="H44" s="58"/>
      <c r="I44" s="58"/>
      <c r="J44" s="59"/>
      <c r="K44" s="59"/>
      <c r="L44" s="59"/>
      <c r="M44" s="59"/>
      <c r="N44" s="59"/>
      <c r="O44" s="60"/>
    </row>
    <row r="45" spans="2:15" ht="23.25">
      <c r="B45" s="63"/>
      <c r="C45" s="64"/>
      <c r="D45" s="65"/>
      <c r="E45" s="64"/>
      <c r="F45" s="64"/>
      <c r="G45" s="64"/>
      <c r="H45" s="65"/>
      <c r="I45" s="65"/>
      <c r="J45" s="65"/>
      <c r="K45" s="65"/>
      <c r="L45" s="65"/>
      <c r="M45" s="61"/>
      <c r="N45" s="61"/>
      <c r="O45" s="66"/>
    </row>
    <row r="46" spans="2:15">
      <c r="B46" s="6"/>
      <c r="C46" s="67"/>
      <c r="E46" s="67"/>
      <c r="G46" s="67"/>
      <c r="H46" s="67"/>
      <c r="K46" s="159"/>
      <c r="L46" s="159"/>
      <c r="M46" s="159"/>
      <c r="N46" s="68"/>
      <c r="O46" s="7"/>
    </row>
    <row r="47" spans="2:15" s="72" customFormat="1" ht="27">
      <c r="B47" s="69"/>
      <c r="C47" s="70" t="s">
        <v>42</v>
      </c>
      <c r="D47" s="70"/>
      <c r="E47" s="70" t="s">
        <v>42</v>
      </c>
      <c r="F47" s="70"/>
      <c r="G47" s="153" t="s">
        <v>42</v>
      </c>
      <c r="H47" s="153"/>
      <c r="I47" s="70"/>
      <c r="J47" s="70"/>
      <c r="K47" s="160" t="s">
        <v>42</v>
      </c>
      <c r="L47" s="160"/>
      <c r="M47" s="160"/>
      <c r="N47" s="70"/>
      <c r="O47" s="71"/>
    </row>
    <row r="48" spans="2:15" s="72" customFormat="1" ht="27">
      <c r="B48" s="69"/>
      <c r="C48" s="70" t="s">
        <v>43</v>
      </c>
      <c r="E48" s="70" t="s">
        <v>44</v>
      </c>
      <c r="G48" s="72" t="s">
        <v>45</v>
      </c>
      <c r="I48" s="70"/>
      <c r="J48" s="70"/>
      <c r="K48" s="153" t="s">
        <v>46</v>
      </c>
      <c r="L48" s="153"/>
      <c r="M48" s="153"/>
      <c r="O48" s="73"/>
    </row>
    <row r="49" spans="2:15" s="72" customFormat="1" ht="27">
      <c r="B49" s="69"/>
      <c r="C49" s="70" t="s">
        <v>47</v>
      </c>
      <c r="E49" s="70" t="s">
        <v>48</v>
      </c>
      <c r="G49" s="72" t="s">
        <v>49</v>
      </c>
      <c r="I49" s="70"/>
      <c r="J49" s="70"/>
      <c r="K49" s="153" t="s">
        <v>50</v>
      </c>
      <c r="L49" s="153"/>
      <c r="M49" s="153"/>
      <c r="O49" s="73"/>
    </row>
    <row r="50" spans="2:15" s="81" customFormat="1" ht="25.5">
      <c r="B50" s="78"/>
      <c r="C50" s="79"/>
      <c r="D50" s="79"/>
      <c r="E50" s="79"/>
      <c r="F50" s="79"/>
      <c r="G50" s="79"/>
      <c r="H50" s="79"/>
      <c r="I50" s="79"/>
      <c r="J50" s="79"/>
      <c r="K50" s="79"/>
      <c r="L50" s="79"/>
      <c r="M50" s="79"/>
      <c r="N50" s="79"/>
      <c r="O50" s="80"/>
    </row>
  </sheetData>
  <mergeCells count="14">
    <mergeCell ref="K48:M48"/>
    <mergeCell ref="K49:M49"/>
    <mergeCell ref="K13:M13"/>
    <mergeCell ref="G40:H40"/>
    <mergeCell ref="J40:K40"/>
    <mergeCell ref="K46:M46"/>
    <mergeCell ref="G47:H47"/>
    <mergeCell ref="K47:M47"/>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48"/>
  <sheetViews>
    <sheetView tabSelected="1" topLeftCell="A23" zoomScale="40" zoomScaleNormal="40" workbookViewId="0">
      <selection activeCell="G38" sqref="G38:H3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c r="B5" s="6"/>
      <c r="O5" s="7"/>
    </row>
    <row r="6" spans="2:15" ht="57" customHeight="1">
      <c r="B6" s="161" t="s">
        <v>0</v>
      </c>
      <c r="C6" s="162"/>
      <c r="D6" s="162"/>
      <c r="E6" s="162"/>
      <c r="F6" s="162"/>
      <c r="G6" s="162"/>
      <c r="H6" s="162"/>
      <c r="I6" s="162"/>
      <c r="J6" s="162"/>
      <c r="K6" s="162"/>
      <c r="L6" s="162"/>
      <c r="M6" s="162"/>
      <c r="N6" s="162"/>
      <c r="O6" s="163"/>
    </row>
    <row r="7" spans="2:15" ht="48" customHeight="1">
      <c r="B7" s="141" t="s">
        <v>1</v>
      </c>
      <c r="C7" s="142"/>
      <c r="D7" s="142"/>
      <c r="E7" s="142"/>
      <c r="F7" s="142"/>
      <c r="G7" s="142"/>
      <c r="H7" s="142"/>
      <c r="I7" s="142"/>
      <c r="J7" s="142"/>
      <c r="K7" s="142"/>
      <c r="L7" s="142"/>
      <c r="M7" s="142"/>
      <c r="N7" s="142"/>
      <c r="O7" s="143"/>
    </row>
    <row r="8" spans="2:15" ht="30">
      <c r="B8" s="147" t="s">
        <v>2</v>
      </c>
      <c r="C8" s="148"/>
      <c r="D8" s="148"/>
      <c r="E8" s="148"/>
      <c r="F8" s="148"/>
      <c r="G8" s="148"/>
      <c r="H8" s="148"/>
      <c r="I8" s="148"/>
      <c r="J8" s="148"/>
      <c r="K8" s="148"/>
      <c r="L8" s="148"/>
      <c r="M8" s="148"/>
      <c r="N8" s="148"/>
      <c r="O8" s="149"/>
    </row>
    <row r="9" spans="2:15" ht="30">
      <c r="B9" s="147" t="s">
        <v>3</v>
      </c>
      <c r="C9" s="148"/>
      <c r="D9" s="148"/>
      <c r="E9" s="148"/>
      <c r="F9" s="148"/>
      <c r="G9" s="148"/>
      <c r="H9" s="148"/>
      <c r="I9" s="148"/>
      <c r="J9" s="148"/>
      <c r="K9" s="148"/>
      <c r="L9" s="148"/>
      <c r="M9" s="148"/>
      <c r="N9" s="148"/>
      <c r="O9" s="149"/>
    </row>
    <row r="10" spans="2:15" ht="30">
      <c r="B10" s="150" t="s">
        <v>54</v>
      </c>
      <c r="C10" s="151"/>
      <c r="D10" s="151"/>
      <c r="E10" s="151"/>
      <c r="F10" s="151"/>
      <c r="G10" s="151"/>
      <c r="H10" s="151"/>
      <c r="I10" s="151"/>
      <c r="J10" s="151"/>
      <c r="K10" s="151"/>
      <c r="L10" s="151"/>
      <c r="M10" s="151"/>
      <c r="N10" s="151"/>
      <c r="O10" s="152"/>
    </row>
    <row r="11" spans="2:15" ht="27.75">
      <c r="B11" s="141" t="s">
        <v>4</v>
      </c>
      <c r="C11" s="142"/>
      <c r="D11" s="142"/>
      <c r="E11" s="142"/>
      <c r="F11" s="142"/>
      <c r="G11" s="142"/>
      <c r="H11" s="142"/>
      <c r="I11" s="142"/>
      <c r="J11" s="142"/>
      <c r="K11" s="142"/>
      <c r="L11" s="142"/>
      <c r="M11" s="142"/>
      <c r="N11" s="142"/>
      <c r="O11" s="143"/>
    </row>
    <row r="12" spans="2:15" ht="27.75">
      <c r="B12" s="8"/>
      <c r="C12" s="9"/>
      <c r="O12" s="7"/>
    </row>
    <row r="13" spans="2:15" s="14" customFormat="1" ht="45">
      <c r="B13" s="10"/>
      <c r="C13" s="82" t="s">
        <v>134</v>
      </c>
      <c r="D13" s="11"/>
      <c r="E13" s="12"/>
      <c r="F13" s="11"/>
      <c r="G13" s="11"/>
      <c r="H13" s="11"/>
      <c r="I13" s="11"/>
      <c r="J13" s="11"/>
      <c r="K13" s="155" t="s">
        <v>6</v>
      </c>
      <c r="L13" s="156"/>
      <c r="M13" s="157"/>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4"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ref="N25" si="3">+SUM(J25:M25)</f>
        <v>0</v>
      </c>
      <c r="O25" s="32"/>
    </row>
    <row r="26" spans="2:18" ht="116.25">
      <c r="B26" s="139">
        <v>1</v>
      </c>
      <c r="C26" s="140" t="s">
        <v>135</v>
      </c>
      <c r="D26" s="21" t="s">
        <v>39</v>
      </c>
      <c r="E26" s="22" t="s">
        <v>40</v>
      </c>
      <c r="F26" s="35" t="s">
        <v>60</v>
      </c>
      <c r="G26" s="35" t="s">
        <v>95</v>
      </c>
      <c r="H26" s="135">
        <v>45170</v>
      </c>
      <c r="I26" s="135">
        <v>45172</v>
      </c>
      <c r="J26" s="25">
        <v>39100</v>
      </c>
      <c r="K26" s="25">
        <v>0</v>
      </c>
      <c r="L26" s="25">
        <v>0</v>
      </c>
      <c r="M26" s="26">
        <v>0</v>
      </c>
      <c r="N26" s="27">
        <f t="shared" ref="N26:N30" si="4">+SUM(J26:M26)</f>
        <v>39100</v>
      </c>
      <c r="O26" s="138"/>
    </row>
    <row r="27" spans="2:18" ht="111.75" customHeight="1">
      <c r="B27" s="139">
        <v>2</v>
      </c>
      <c r="C27" s="140" t="s">
        <v>136</v>
      </c>
      <c r="D27" s="21" t="s">
        <v>39</v>
      </c>
      <c r="E27" s="22" t="s">
        <v>40</v>
      </c>
      <c r="F27" s="35" t="s">
        <v>102</v>
      </c>
      <c r="G27" s="35" t="s">
        <v>102</v>
      </c>
      <c r="H27" s="135">
        <v>45184</v>
      </c>
      <c r="I27" s="135">
        <v>45184</v>
      </c>
      <c r="J27" s="25">
        <v>11950</v>
      </c>
      <c r="K27" s="25">
        <v>0</v>
      </c>
      <c r="L27" s="25">
        <v>0</v>
      </c>
      <c r="M27" s="26">
        <v>0</v>
      </c>
      <c r="N27" s="27">
        <f t="shared" si="4"/>
        <v>11950</v>
      </c>
      <c r="O27" s="138"/>
    </row>
    <row r="28" spans="2:18" ht="116.25">
      <c r="B28" s="139">
        <v>3</v>
      </c>
      <c r="C28" s="140" t="s">
        <v>137</v>
      </c>
      <c r="D28" s="21" t="s">
        <v>39</v>
      </c>
      <c r="E28" s="22" t="s">
        <v>40</v>
      </c>
      <c r="F28" s="35" t="s">
        <v>140</v>
      </c>
      <c r="G28" s="35" t="s">
        <v>141</v>
      </c>
      <c r="H28" s="135">
        <v>45191</v>
      </c>
      <c r="I28" s="135">
        <v>45193</v>
      </c>
      <c r="J28" s="25">
        <v>90900</v>
      </c>
      <c r="K28" s="25">
        <v>0</v>
      </c>
      <c r="L28" s="25">
        <v>0</v>
      </c>
      <c r="M28" s="26">
        <v>0</v>
      </c>
      <c r="N28" s="27">
        <f t="shared" si="4"/>
        <v>90900</v>
      </c>
      <c r="O28" s="138"/>
    </row>
    <row r="29" spans="2:18" ht="69.75">
      <c r="B29" s="139">
        <v>4</v>
      </c>
      <c r="C29" s="140" t="s">
        <v>138</v>
      </c>
      <c r="D29" s="21" t="s">
        <v>39</v>
      </c>
      <c r="E29" s="22" t="s">
        <v>40</v>
      </c>
      <c r="F29" s="35" t="s">
        <v>131</v>
      </c>
      <c r="G29" s="35" t="s">
        <v>131</v>
      </c>
      <c r="H29" s="135">
        <v>45195</v>
      </c>
      <c r="I29" s="135">
        <v>45196</v>
      </c>
      <c r="J29" s="25">
        <v>9900</v>
      </c>
      <c r="K29" s="25">
        <v>0</v>
      </c>
      <c r="L29" s="25">
        <v>0</v>
      </c>
      <c r="M29" s="26">
        <v>0</v>
      </c>
      <c r="N29" s="27">
        <f t="shared" si="4"/>
        <v>9900</v>
      </c>
      <c r="O29" s="138"/>
    </row>
    <row r="30" spans="2:18" ht="69.75">
      <c r="B30" s="139">
        <v>5</v>
      </c>
      <c r="C30" s="140" t="s">
        <v>139</v>
      </c>
      <c r="D30" s="21" t="s">
        <v>39</v>
      </c>
      <c r="E30" s="22" t="s">
        <v>40</v>
      </c>
      <c r="F30" s="35" t="s">
        <v>142</v>
      </c>
      <c r="G30" s="35" t="s">
        <v>143</v>
      </c>
      <c r="H30" s="135">
        <v>45198</v>
      </c>
      <c r="I30" s="135">
        <v>45199</v>
      </c>
      <c r="J30" s="25">
        <v>38700</v>
      </c>
      <c r="K30" s="25">
        <v>0</v>
      </c>
      <c r="L30" s="25">
        <v>0</v>
      </c>
      <c r="M30" s="26">
        <v>0</v>
      </c>
      <c r="N30" s="27">
        <f t="shared" si="4"/>
        <v>38700</v>
      </c>
      <c r="O30" s="138"/>
    </row>
    <row r="31" spans="2:18" s="55" customFormat="1" ht="30">
      <c r="B31" s="49"/>
      <c r="C31" s="50"/>
      <c r="D31" s="51"/>
      <c r="E31" s="50"/>
      <c r="F31" s="50"/>
      <c r="G31" s="50"/>
      <c r="H31" s="51"/>
      <c r="I31" s="51"/>
      <c r="J31" s="52">
        <f>SUM(J15:J30)</f>
        <v>190550</v>
      </c>
      <c r="K31" s="52">
        <f>315000-L31</f>
        <v>126200</v>
      </c>
      <c r="L31" s="52">
        <v>188800</v>
      </c>
      <c r="M31" s="52">
        <f>SUM(M15:M30)</f>
        <v>0</v>
      </c>
      <c r="N31" s="53">
        <f>+SUM(J31:M31)</f>
        <v>505550</v>
      </c>
      <c r="O31" s="54"/>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61"/>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62" t="s">
        <v>41</v>
      </c>
      <c r="D38" s="58"/>
      <c r="E38" s="62" t="s">
        <v>41</v>
      </c>
      <c r="F38" s="57"/>
      <c r="G38" s="158" t="s">
        <v>41</v>
      </c>
      <c r="H38" s="158"/>
      <c r="I38" s="58"/>
      <c r="J38" s="158" t="s">
        <v>41</v>
      </c>
      <c r="K38" s="158"/>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s="55" customFormat="1" ht="30">
      <c r="B41" s="56"/>
      <c r="C41" s="57"/>
      <c r="D41" s="58"/>
      <c r="E41" s="57"/>
      <c r="F41" s="57"/>
      <c r="G41" s="57"/>
      <c r="H41" s="58"/>
      <c r="I41" s="58"/>
      <c r="J41" s="59"/>
      <c r="K41" s="59"/>
      <c r="L41" s="59"/>
      <c r="M41" s="59"/>
      <c r="N41" s="59"/>
      <c r="O41" s="60"/>
    </row>
    <row r="42" spans="2:15" s="55" customFormat="1" ht="30">
      <c r="B42" s="56"/>
      <c r="C42" s="57"/>
      <c r="D42" s="58"/>
      <c r="E42" s="57"/>
      <c r="F42" s="57"/>
      <c r="G42" s="57"/>
      <c r="H42" s="58"/>
      <c r="I42" s="58"/>
      <c r="J42" s="59"/>
      <c r="K42" s="59"/>
      <c r="L42" s="59"/>
      <c r="M42" s="59"/>
      <c r="N42" s="59"/>
      <c r="O42" s="60"/>
    </row>
    <row r="43" spans="2:15" ht="23.25">
      <c r="B43" s="63"/>
      <c r="C43" s="64"/>
      <c r="D43" s="65"/>
      <c r="E43" s="64"/>
      <c r="F43" s="64"/>
      <c r="G43" s="64"/>
      <c r="H43" s="65"/>
      <c r="I43" s="65"/>
      <c r="J43" s="65"/>
      <c r="K43" s="65"/>
      <c r="L43" s="65"/>
      <c r="M43" s="61"/>
      <c r="N43" s="61"/>
      <c r="O43" s="66"/>
    </row>
    <row r="44" spans="2:15">
      <c r="B44" s="6"/>
      <c r="C44" s="67"/>
      <c r="E44" s="67"/>
      <c r="G44" s="67"/>
      <c r="H44" s="67"/>
      <c r="K44" s="159"/>
      <c r="L44" s="159"/>
      <c r="M44" s="159"/>
      <c r="N44" s="68"/>
      <c r="O44" s="7"/>
    </row>
    <row r="45" spans="2:15" s="72" customFormat="1" ht="27">
      <c r="B45" s="69"/>
      <c r="C45" s="70" t="s">
        <v>42</v>
      </c>
      <c r="D45" s="70"/>
      <c r="E45" s="70" t="s">
        <v>42</v>
      </c>
      <c r="F45" s="70"/>
      <c r="G45" s="153" t="s">
        <v>42</v>
      </c>
      <c r="H45" s="153"/>
      <c r="I45" s="70"/>
      <c r="J45" s="70"/>
      <c r="K45" s="160" t="s">
        <v>42</v>
      </c>
      <c r="L45" s="160"/>
      <c r="M45" s="160"/>
      <c r="N45" s="70"/>
      <c r="O45" s="71"/>
    </row>
    <row r="46" spans="2:15" s="72" customFormat="1" ht="27">
      <c r="B46" s="69"/>
      <c r="C46" s="70" t="s">
        <v>43</v>
      </c>
      <c r="E46" s="70" t="s">
        <v>44</v>
      </c>
      <c r="G46" s="72" t="s">
        <v>45</v>
      </c>
      <c r="I46" s="70"/>
      <c r="J46" s="70"/>
      <c r="K46" s="153" t="s">
        <v>46</v>
      </c>
      <c r="L46" s="153"/>
      <c r="M46" s="153"/>
      <c r="O46" s="73"/>
    </row>
    <row r="47" spans="2:15" s="72" customFormat="1" ht="27">
      <c r="B47" s="69"/>
      <c r="C47" s="70" t="s">
        <v>47</v>
      </c>
      <c r="E47" s="70" t="s">
        <v>48</v>
      </c>
      <c r="G47" s="72" t="s">
        <v>49</v>
      </c>
      <c r="I47" s="70"/>
      <c r="J47" s="70"/>
      <c r="K47" s="153" t="s">
        <v>50</v>
      </c>
      <c r="L47" s="153"/>
      <c r="M47" s="153"/>
      <c r="O47" s="73"/>
    </row>
    <row r="48" spans="2:15" s="81" customFormat="1" ht="25.5">
      <c r="B48" s="78"/>
      <c r="C48" s="79"/>
      <c r="D48" s="79"/>
      <c r="E48" s="79"/>
      <c r="F48" s="79"/>
      <c r="G48" s="79"/>
      <c r="H48" s="79"/>
      <c r="I48" s="79"/>
      <c r="J48" s="79"/>
      <c r="K48" s="79"/>
      <c r="L48" s="79"/>
      <c r="M48" s="79"/>
      <c r="N48" s="79"/>
      <c r="O48" s="80"/>
    </row>
  </sheetData>
  <mergeCells count="14">
    <mergeCell ref="K46:M46"/>
    <mergeCell ref="K47:M47"/>
    <mergeCell ref="K13:M13"/>
    <mergeCell ref="G38:H38"/>
    <mergeCell ref="J38:K38"/>
    <mergeCell ref="K44:M44"/>
    <mergeCell ref="G45:H45"/>
    <mergeCell ref="K45:M45"/>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Ene</vt:lpstr>
      <vt:lpstr>Feb</vt:lpstr>
      <vt:lpstr>Mar</vt:lpstr>
      <vt:lpstr>Abril</vt:lpstr>
      <vt:lpstr>Mayo</vt:lpstr>
      <vt:lpstr>Junio</vt:lpstr>
      <vt:lpstr>Julio</vt:lpstr>
      <vt:lpstr>Agosto</vt:lpstr>
      <vt:lpstr>Sept</vt:lpstr>
      <vt:lpstr>Abril!Área_de_impresión</vt:lpstr>
      <vt:lpstr>Agosto!Área_de_impresión</vt:lpstr>
      <vt:lpstr>Ene!Área_de_impresión</vt:lpstr>
      <vt:lpstr>Feb!Área_de_impresión</vt:lpstr>
      <vt:lpstr>Julio!Área_de_impresión</vt:lpstr>
      <vt:lpstr>Junio!Área_de_impresión</vt:lpstr>
      <vt:lpstr>Mar!Área_de_impresión</vt:lpstr>
      <vt:lpstr>Mayo!Área_de_impresión</vt:lpstr>
      <vt:lpstr>Sept!Área_de_impresión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Alsiwin Alfonso Ruiz Suero</cp:lastModifiedBy>
  <cp:lastPrinted>2023-10-23T17:26:15Z</cp:lastPrinted>
  <dcterms:created xsi:type="dcterms:W3CDTF">2022-02-07T17:18:11Z</dcterms:created>
  <dcterms:modified xsi:type="dcterms:W3CDTF">2023-10-23T17:27:11Z</dcterms:modified>
</cp:coreProperties>
</file>